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udget Hourly Rate Calculation - Blank\"/>
    </mc:Choice>
  </mc:AlternateContent>
  <bookViews>
    <workbookView xWindow="0" yWindow="0" windowWidth="28800" windowHeight="14100" tabRatio="877" activeTab="10"/>
  </bookViews>
  <sheets>
    <sheet name="SFY 2021" sheetId="2" r:id="rId1"/>
    <sheet name="SFY 2021 Blank" sheetId="3" r:id="rId2"/>
    <sheet name="SFY 2022" sheetId="5" r:id="rId3"/>
    <sheet name="SFY 2022 Blank" sheetId="11" r:id="rId4"/>
    <sheet name="SFY 2023" sheetId="6" r:id="rId5"/>
    <sheet name="SFY 2023 Blank" sheetId="12" r:id="rId6"/>
    <sheet name="SFY 2024" sheetId="7" r:id="rId7"/>
    <sheet name="SFY 2024 Blank" sheetId="13" r:id="rId8"/>
    <sheet name="SFY 2025" sheetId="8" r:id="rId9"/>
    <sheet name="SFY 2025 Blank" sheetId="14" r:id="rId10"/>
    <sheet name="Summary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0" l="1"/>
  <c r="G11" i="11" l="1"/>
  <c r="G55" i="14"/>
  <c r="I55" i="14" s="1"/>
  <c r="G51" i="14"/>
  <c r="I51" i="14" s="1"/>
  <c r="G49" i="14"/>
  <c r="I49" i="14" s="1"/>
  <c r="G46" i="14"/>
  <c r="G47" i="14" s="1"/>
  <c r="I47" i="14" s="1"/>
  <c r="G42" i="14"/>
  <c r="G41" i="14"/>
  <c r="G40" i="14"/>
  <c r="G39" i="14"/>
  <c r="G38" i="14"/>
  <c r="G37" i="14"/>
  <c r="G43" i="14" s="1"/>
  <c r="I43" i="14" s="1"/>
  <c r="I34" i="14"/>
  <c r="G34" i="14"/>
  <c r="G28" i="14"/>
  <c r="G27" i="14"/>
  <c r="G29" i="14" s="1"/>
  <c r="I29" i="14" s="1"/>
  <c r="G23" i="14"/>
  <c r="G22" i="14"/>
  <c r="G21" i="14"/>
  <c r="G24" i="14" s="1"/>
  <c r="I24" i="14" s="1"/>
  <c r="G20" i="14"/>
  <c r="G19" i="14"/>
  <c r="G15" i="14"/>
  <c r="G14" i="14"/>
  <c r="G13" i="14"/>
  <c r="G12" i="14"/>
  <c r="G16" i="14" s="1"/>
  <c r="G11" i="14"/>
  <c r="G55" i="13"/>
  <c r="I55" i="13" s="1"/>
  <c r="G51" i="13"/>
  <c r="I51" i="13" s="1"/>
  <c r="G49" i="13"/>
  <c r="I49" i="13" s="1"/>
  <c r="G46" i="13"/>
  <c r="G47" i="13" s="1"/>
  <c r="I47" i="13" s="1"/>
  <c r="G42" i="13"/>
  <c r="G41" i="13"/>
  <c r="G40" i="13"/>
  <c r="G43" i="13" s="1"/>
  <c r="I43" i="13" s="1"/>
  <c r="G39" i="13"/>
  <c r="G38" i="13"/>
  <c r="G37" i="13"/>
  <c r="G34" i="13"/>
  <c r="I34" i="13" s="1"/>
  <c r="G28" i="13"/>
  <c r="G27" i="13"/>
  <c r="G29" i="13" s="1"/>
  <c r="I29" i="13" s="1"/>
  <c r="G23" i="13"/>
  <c r="G22" i="13"/>
  <c r="G21" i="13"/>
  <c r="G24" i="13" s="1"/>
  <c r="I24" i="13" s="1"/>
  <c r="G20" i="13"/>
  <c r="G19" i="13"/>
  <c r="G15" i="13"/>
  <c r="G14" i="13"/>
  <c r="G13" i="13"/>
  <c r="G12" i="13"/>
  <c r="G16" i="13" s="1"/>
  <c r="G11" i="13"/>
  <c r="G55" i="12"/>
  <c r="I55" i="12" s="1"/>
  <c r="G51" i="12"/>
  <c r="I51" i="12" s="1"/>
  <c r="I49" i="12"/>
  <c r="G49" i="12"/>
  <c r="G46" i="12"/>
  <c r="G47" i="12" s="1"/>
  <c r="I47" i="12" s="1"/>
  <c r="G42" i="12"/>
  <c r="G41" i="12"/>
  <c r="G43" i="12" s="1"/>
  <c r="I43" i="12" s="1"/>
  <c r="G40" i="12"/>
  <c r="G39" i="12"/>
  <c r="G38" i="12"/>
  <c r="G37" i="12"/>
  <c r="G34" i="12"/>
  <c r="I34" i="12" s="1"/>
  <c r="G28" i="12"/>
  <c r="G27" i="12"/>
  <c r="G29" i="12" s="1"/>
  <c r="I29" i="12" s="1"/>
  <c r="G23" i="12"/>
  <c r="G22" i="12"/>
  <c r="G24" i="12" s="1"/>
  <c r="I24" i="12" s="1"/>
  <c r="G21" i="12"/>
  <c r="G20" i="12"/>
  <c r="G19" i="12"/>
  <c r="G15" i="12"/>
  <c r="G14" i="12"/>
  <c r="G13" i="12"/>
  <c r="G16" i="12" s="1"/>
  <c r="G12" i="12"/>
  <c r="G11" i="12"/>
  <c r="G55" i="11"/>
  <c r="I55" i="11" s="1"/>
  <c r="G51" i="11"/>
  <c r="I51" i="11" s="1"/>
  <c r="I49" i="11"/>
  <c r="G49" i="11"/>
  <c r="G46" i="11"/>
  <c r="G47" i="11" s="1"/>
  <c r="I47" i="11" s="1"/>
  <c r="G42" i="11"/>
  <c r="G41" i="11"/>
  <c r="G43" i="11" s="1"/>
  <c r="I43" i="11" s="1"/>
  <c r="G40" i="11"/>
  <c r="G39" i="11"/>
  <c r="G38" i="11"/>
  <c r="G37" i="11"/>
  <c r="G34" i="11"/>
  <c r="I34" i="11" s="1"/>
  <c r="G28" i="11"/>
  <c r="G27" i="11"/>
  <c r="G29" i="11" s="1"/>
  <c r="I29" i="11" s="1"/>
  <c r="G23" i="11"/>
  <c r="G22" i="11"/>
  <c r="G24" i="11" s="1"/>
  <c r="I24" i="11" s="1"/>
  <c r="G21" i="11"/>
  <c r="G20" i="11"/>
  <c r="G19" i="11"/>
  <c r="G15" i="11"/>
  <c r="G14" i="11"/>
  <c r="G13" i="11"/>
  <c r="G12" i="11"/>
  <c r="G16" i="11" l="1"/>
  <c r="G31" i="11" s="1"/>
  <c r="G53" i="11" s="1"/>
  <c r="I16" i="14"/>
  <c r="I31" i="14" s="1"/>
  <c r="I53" i="14" s="1"/>
  <c r="I57" i="14" s="1"/>
  <c r="G31" i="14"/>
  <c r="G53" i="14" s="1"/>
  <c r="I16" i="13"/>
  <c r="I31" i="13" s="1"/>
  <c r="I53" i="13" s="1"/>
  <c r="I57" i="13" s="1"/>
  <c r="G31" i="13"/>
  <c r="G53" i="13" s="1"/>
  <c r="I16" i="12"/>
  <c r="I31" i="12" s="1"/>
  <c r="I53" i="12" s="1"/>
  <c r="I57" i="12" s="1"/>
  <c r="G31" i="12"/>
  <c r="G53" i="12" s="1"/>
  <c r="E34" i="2"/>
  <c r="G11" i="3"/>
  <c r="G11" i="2"/>
  <c r="G11" i="5"/>
  <c r="I16" i="11" l="1"/>
  <c r="I31" i="11" s="1"/>
  <c r="I53" i="11" s="1"/>
  <c r="I57" i="11" s="1"/>
  <c r="H46" i="10"/>
  <c r="H47" i="10" s="1"/>
  <c r="H37" i="10"/>
  <c r="H38" i="10"/>
  <c r="H39" i="10"/>
  <c r="H40" i="10"/>
  <c r="H41" i="10"/>
  <c r="H42" i="10"/>
  <c r="H34" i="10"/>
  <c r="G15" i="10"/>
  <c r="G14" i="10"/>
  <c r="G13" i="10"/>
  <c r="G12" i="10"/>
  <c r="G11" i="10"/>
  <c r="H28" i="10"/>
  <c r="G28" i="10"/>
  <c r="H27" i="10"/>
  <c r="G27" i="10"/>
  <c r="H19" i="10"/>
  <c r="H20" i="10"/>
  <c r="H24" i="10" s="1"/>
  <c r="H21" i="10"/>
  <c r="H22" i="10"/>
  <c r="H23" i="10"/>
  <c r="H11" i="10"/>
  <c r="H12" i="10"/>
  <c r="H13" i="10"/>
  <c r="H14" i="10"/>
  <c r="H15" i="10"/>
  <c r="H16" i="10" s="1"/>
  <c r="H51" i="10"/>
  <c r="G51" i="10"/>
  <c r="H49" i="10"/>
  <c r="G49" i="10"/>
  <c r="G46" i="10"/>
  <c r="G47" i="10"/>
  <c r="G37" i="10"/>
  <c r="G38" i="10"/>
  <c r="G39" i="10"/>
  <c r="G40" i="10"/>
  <c r="G41" i="10"/>
  <c r="G42" i="10"/>
  <c r="G34" i="10"/>
  <c r="G19" i="10"/>
  <c r="G20" i="10"/>
  <c r="G21" i="10"/>
  <c r="G22" i="10"/>
  <c r="G23" i="10"/>
  <c r="H55" i="10"/>
  <c r="G55" i="10"/>
  <c r="F55" i="10"/>
  <c r="F51" i="10"/>
  <c r="F49" i="10"/>
  <c r="F46" i="10"/>
  <c r="F47" i="10" s="1"/>
  <c r="F37" i="10"/>
  <c r="F38" i="10"/>
  <c r="F39" i="10"/>
  <c r="F40" i="10"/>
  <c r="F41" i="10"/>
  <c r="F43" i="10" s="1"/>
  <c r="F42" i="10"/>
  <c r="F34" i="10"/>
  <c r="F27" i="10"/>
  <c r="F29" i="10" s="1"/>
  <c r="F28" i="10"/>
  <c r="F19" i="10"/>
  <c r="F20" i="10"/>
  <c r="F21" i="10"/>
  <c r="F22" i="10"/>
  <c r="F23" i="10"/>
  <c r="F11" i="10"/>
  <c r="F12" i="10"/>
  <c r="F13" i="10"/>
  <c r="F14" i="10"/>
  <c r="F15" i="10"/>
  <c r="I7" i="10"/>
  <c r="G24" i="10" l="1"/>
  <c r="F24" i="10"/>
  <c r="F16" i="10"/>
  <c r="G43" i="10"/>
  <c r="H43" i="10"/>
  <c r="H29" i="10"/>
  <c r="H31" i="10"/>
  <c r="H53" i="10" s="1"/>
  <c r="H57" i="10" s="1"/>
  <c r="G29" i="10"/>
  <c r="G16" i="10"/>
  <c r="F31" i="10"/>
  <c r="F53" i="10" s="1"/>
  <c r="F57" i="10" s="1"/>
  <c r="G31" i="10" l="1"/>
  <c r="G53" i="10" s="1"/>
  <c r="G57" i="10" s="1"/>
  <c r="G55" i="8" l="1"/>
  <c r="I55" i="8" s="1"/>
  <c r="G51" i="8"/>
  <c r="I51" i="8" s="1"/>
  <c r="G49" i="8"/>
  <c r="I49" i="8" s="1"/>
  <c r="G46" i="8"/>
  <c r="G47" i="8" s="1"/>
  <c r="I47" i="8" s="1"/>
  <c r="G42" i="8"/>
  <c r="G41" i="8"/>
  <c r="G40" i="8"/>
  <c r="G39" i="8"/>
  <c r="G38" i="8"/>
  <c r="G37" i="8"/>
  <c r="G43" i="8" s="1"/>
  <c r="I43" i="8" s="1"/>
  <c r="G34" i="8"/>
  <c r="I34" i="8" s="1"/>
  <c r="G28" i="8"/>
  <c r="G27" i="8"/>
  <c r="G29" i="8" s="1"/>
  <c r="I29" i="8" s="1"/>
  <c r="G23" i="8"/>
  <c r="G22" i="8"/>
  <c r="G21" i="8"/>
  <c r="G24" i="8" s="1"/>
  <c r="I24" i="8" s="1"/>
  <c r="G20" i="8"/>
  <c r="G19" i="8"/>
  <c r="G15" i="8"/>
  <c r="G14" i="8"/>
  <c r="G13" i="8"/>
  <c r="G12" i="8"/>
  <c r="G16" i="8" s="1"/>
  <c r="G11" i="8"/>
  <c r="I7" i="8"/>
  <c r="G55" i="7"/>
  <c r="I55" i="7" s="1"/>
  <c r="G51" i="7"/>
  <c r="I51" i="7" s="1"/>
  <c r="I49" i="7"/>
  <c r="G49" i="7"/>
  <c r="G47" i="7"/>
  <c r="I47" i="7" s="1"/>
  <c r="G46" i="7"/>
  <c r="G42" i="7"/>
  <c r="G41" i="7"/>
  <c r="G40" i="7"/>
  <c r="G39" i="7"/>
  <c r="G38" i="7"/>
  <c r="G43" i="7" s="1"/>
  <c r="I43" i="7" s="1"/>
  <c r="G37" i="7"/>
  <c r="G34" i="7"/>
  <c r="I34" i="7" s="1"/>
  <c r="G28" i="7"/>
  <c r="G27" i="7"/>
  <c r="G29" i="7" s="1"/>
  <c r="I29" i="7" s="1"/>
  <c r="G23" i="7"/>
  <c r="G22" i="7"/>
  <c r="G21" i="7"/>
  <c r="G20" i="7"/>
  <c r="G19" i="7"/>
  <c r="G24" i="7" s="1"/>
  <c r="I24" i="7" s="1"/>
  <c r="G15" i="7"/>
  <c r="G14" i="7"/>
  <c r="G13" i="7"/>
  <c r="G12" i="7"/>
  <c r="G11" i="7"/>
  <c r="G16" i="7" s="1"/>
  <c r="I7" i="7"/>
  <c r="I55" i="6"/>
  <c r="G55" i="6"/>
  <c r="I51" i="6"/>
  <c r="G51" i="6"/>
  <c r="G49" i="6"/>
  <c r="I49" i="6" s="1"/>
  <c r="G46" i="6"/>
  <c r="G47" i="6" s="1"/>
  <c r="I47" i="6" s="1"/>
  <c r="G42" i="6"/>
  <c r="G41" i="6"/>
  <c r="G40" i="6"/>
  <c r="G39" i="6"/>
  <c r="G43" i="6" s="1"/>
  <c r="I43" i="6" s="1"/>
  <c r="G38" i="6"/>
  <c r="G37" i="6"/>
  <c r="G34" i="6"/>
  <c r="I34" i="6" s="1"/>
  <c r="G29" i="6"/>
  <c r="I29" i="6" s="1"/>
  <c r="G28" i="6"/>
  <c r="G27" i="6"/>
  <c r="G23" i="6"/>
  <c r="G22" i="6"/>
  <c r="G21" i="6"/>
  <c r="G20" i="6"/>
  <c r="G24" i="6" s="1"/>
  <c r="I24" i="6" s="1"/>
  <c r="G19" i="6"/>
  <c r="G15" i="6"/>
  <c r="G14" i="6"/>
  <c r="G13" i="6"/>
  <c r="G12" i="6"/>
  <c r="G11" i="6"/>
  <c r="G16" i="6" s="1"/>
  <c r="I7" i="6"/>
  <c r="G55" i="5"/>
  <c r="G51" i="5"/>
  <c r="G49" i="5"/>
  <c r="G46" i="5"/>
  <c r="G42" i="5"/>
  <c r="E42" i="10" s="1"/>
  <c r="G41" i="5"/>
  <c r="E41" i="10" s="1"/>
  <c r="G40" i="5"/>
  <c r="E40" i="10" s="1"/>
  <c r="G39" i="5"/>
  <c r="E39" i="10" s="1"/>
  <c r="G38" i="5"/>
  <c r="E38" i="10" s="1"/>
  <c r="G37" i="5"/>
  <c r="G28" i="5"/>
  <c r="E28" i="10" s="1"/>
  <c r="G27" i="5"/>
  <c r="G23" i="5"/>
  <c r="E23" i="10" s="1"/>
  <c r="G22" i="5"/>
  <c r="E22" i="10" s="1"/>
  <c r="G21" i="5"/>
  <c r="E21" i="10" s="1"/>
  <c r="G20" i="5"/>
  <c r="E20" i="10" s="1"/>
  <c r="G19" i="5"/>
  <c r="G15" i="5"/>
  <c r="E15" i="10" s="1"/>
  <c r="G14" i="5"/>
  <c r="E14" i="10" s="1"/>
  <c r="G13" i="5"/>
  <c r="E13" i="10" s="1"/>
  <c r="G12" i="5"/>
  <c r="E12" i="10" s="1"/>
  <c r="I7" i="5"/>
  <c r="I55" i="5" l="1"/>
  <c r="E55" i="10"/>
  <c r="I51" i="5"/>
  <c r="E51" i="10"/>
  <c r="I49" i="5"/>
  <c r="E49" i="10"/>
  <c r="G47" i="5"/>
  <c r="I47" i="5" s="1"/>
  <c r="E46" i="10"/>
  <c r="E47" i="10" s="1"/>
  <c r="G43" i="5"/>
  <c r="I43" i="5" s="1"/>
  <c r="E37" i="10"/>
  <c r="E43" i="10" s="1"/>
  <c r="G29" i="5"/>
  <c r="I29" i="5" s="1"/>
  <c r="E27" i="10"/>
  <c r="E29" i="10" s="1"/>
  <c r="G24" i="5"/>
  <c r="I24" i="5" s="1"/>
  <c r="E19" i="10"/>
  <c r="E24" i="10" s="1"/>
  <c r="G16" i="5"/>
  <c r="I16" i="5" s="1"/>
  <c r="E11" i="10"/>
  <c r="E16" i="10" s="1"/>
  <c r="I16" i="8"/>
  <c r="I31" i="8" s="1"/>
  <c r="I53" i="8" s="1"/>
  <c r="I57" i="8" s="1"/>
  <c r="G31" i="8"/>
  <c r="G53" i="8" s="1"/>
  <c r="I16" i="7"/>
  <c r="I31" i="7" s="1"/>
  <c r="I53" i="7" s="1"/>
  <c r="I57" i="7" s="1"/>
  <c r="G31" i="7"/>
  <c r="G53" i="7" s="1"/>
  <c r="G31" i="6"/>
  <c r="G53" i="6" s="1"/>
  <c r="I16" i="6"/>
  <c r="I31" i="6" s="1"/>
  <c r="I53" i="6" s="1"/>
  <c r="I57" i="6" s="1"/>
  <c r="I7" i="2"/>
  <c r="E31" i="10" l="1"/>
  <c r="I31" i="5"/>
  <c r="G31" i="5"/>
  <c r="I55" i="3"/>
  <c r="G55" i="3"/>
  <c r="G51" i="3"/>
  <c r="I51" i="3" s="1"/>
  <c r="G49" i="3"/>
  <c r="I49" i="3" s="1"/>
  <c r="G46" i="3"/>
  <c r="G47" i="3" s="1"/>
  <c r="I47" i="3" s="1"/>
  <c r="G42" i="3"/>
  <c r="G41" i="3"/>
  <c r="G40" i="3"/>
  <c r="G39" i="3"/>
  <c r="G38" i="3"/>
  <c r="G37" i="3"/>
  <c r="G43" i="3" s="1"/>
  <c r="I43" i="3" s="1"/>
  <c r="G34" i="3"/>
  <c r="I34" i="3" s="1"/>
  <c r="G29" i="3"/>
  <c r="I29" i="3" s="1"/>
  <c r="G28" i="3"/>
  <c r="G27" i="3"/>
  <c r="G23" i="3"/>
  <c r="G22" i="3"/>
  <c r="G21" i="3"/>
  <c r="G20" i="3"/>
  <c r="G24" i="3" s="1"/>
  <c r="I24" i="3" s="1"/>
  <c r="G19" i="3"/>
  <c r="G15" i="3"/>
  <c r="G14" i="3"/>
  <c r="G13" i="3"/>
  <c r="G12" i="3"/>
  <c r="G16" i="3"/>
  <c r="G34" i="5" l="1"/>
  <c r="I16" i="3"/>
  <c r="I31" i="3" s="1"/>
  <c r="I53" i="3" s="1"/>
  <c r="I57" i="3" s="1"/>
  <c r="G31" i="3"/>
  <c r="G53" i="3" s="1"/>
  <c r="G55" i="2"/>
  <c r="G51" i="2"/>
  <c r="G49" i="2"/>
  <c r="G46" i="2"/>
  <c r="G42" i="2"/>
  <c r="D42" i="10" s="1"/>
  <c r="I42" i="10" s="1"/>
  <c r="G41" i="2"/>
  <c r="D41" i="10" s="1"/>
  <c r="I41" i="10" s="1"/>
  <c r="G40" i="2"/>
  <c r="D40" i="10" s="1"/>
  <c r="I40" i="10" s="1"/>
  <c r="G39" i="2"/>
  <c r="D39" i="10" s="1"/>
  <c r="I39" i="10" s="1"/>
  <c r="G38" i="2"/>
  <c r="D38" i="10" s="1"/>
  <c r="I38" i="10" s="1"/>
  <c r="G37" i="2"/>
  <c r="G28" i="2"/>
  <c r="D28" i="10" s="1"/>
  <c r="I28" i="10" s="1"/>
  <c r="G27" i="2"/>
  <c r="G23" i="2"/>
  <c r="D23" i="10" s="1"/>
  <c r="I23" i="10" s="1"/>
  <c r="G22" i="2"/>
  <c r="D22" i="10" s="1"/>
  <c r="I22" i="10" s="1"/>
  <c r="G21" i="2"/>
  <c r="D21" i="10" s="1"/>
  <c r="I21" i="10" s="1"/>
  <c r="G20" i="2"/>
  <c r="D20" i="10" s="1"/>
  <c r="I20" i="10" s="1"/>
  <c r="G19" i="2"/>
  <c r="G15" i="2"/>
  <c r="D15" i="10" s="1"/>
  <c r="I15" i="10" s="1"/>
  <c r="G14" i="2"/>
  <c r="D14" i="10" s="1"/>
  <c r="I14" i="10" s="1"/>
  <c r="G13" i="2"/>
  <c r="D13" i="10" s="1"/>
  <c r="I13" i="10" s="1"/>
  <c r="G12" i="2"/>
  <c r="D12" i="10" s="1"/>
  <c r="I12" i="10" s="1"/>
  <c r="E34" i="10" l="1"/>
  <c r="E53" i="10" s="1"/>
  <c r="E57" i="10" s="1"/>
  <c r="I34" i="5"/>
  <c r="I53" i="5" s="1"/>
  <c r="I57" i="5" s="1"/>
  <c r="G53" i="5"/>
  <c r="I55" i="2"/>
  <c r="D55" i="10"/>
  <c r="I55" i="10" s="1"/>
  <c r="I51" i="2"/>
  <c r="D51" i="10"/>
  <c r="I51" i="10" s="1"/>
  <c r="I49" i="2"/>
  <c r="D49" i="10"/>
  <c r="I49" i="10" s="1"/>
  <c r="G47" i="2"/>
  <c r="I47" i="2" s="1"/>
  <c r="D46" i="10"/>
  <c r="G43" i="2"/>
  <c r="I43" i="2" s="1"/>
  <c r="D37" i="10"/>
  <c r="G29" i="2"/>
  <c r="I29" i="2" s="1"/>
  <c r="D27" i="10"/>
  <c r="G24" i="2"/>
  <c r="I24" i="2" s="1"/>
  <c r="D19" i="10"/>
  <c r="G16" i="2"/>
  <c r="D11" i="10"/>
  <c r="I46" i="10" l="1"/>
  <c r="I47" i="10" s="1"/>
  <c r="D47" i="10"/>
  <c r="D43" i="10"/>
  <c r="I37" i="10"/>
  <c r="I43" i="10" s="1"/>
  <c r="D29" i="10"/>
  <c r="I27" i="10"/>
  <c r="I29" i="10" s="1"/>
  <c r="D24" i="10"/>
  <c r="I19" i="10"/>
  <c r="I24" i="10" s="1"/>
  <c r="G31" i="2"/>
  <c r="I16" i="2"/>
  <c r="I31" i="2" s="1"/>
  <c r="I11" i="10"/>
  <c r="I16" i="10" s="1"/>
  <c r="D16" i="10"/>
  <c r="G34" i="2"/>
  <c r="I34" i="2" l="1"/>
  <c r="I53" i="2" s="1"/>
  <c r="I57" i="2" s="1"/>
  <c r="D34" i="10"/>
  <c r="I34" i="10" s="1"/>
  <c r="I31" i="10"/>
  <c r="D31" i="10"/>
  <c r="D53" i="10" s="1"/>
  <c r="D57" i="10" s="1"/>
  <c r="G53" i="2"/>
  <c r="I53" i="10" l="1"/>
  <c r="I57" i="10" s="1"/>
</calcChain>
</file>

<file path=xl/sharedStrings.xml><?xml version="1.0" encoding="utf-8"?>
<sst xmlns="http://schemas.openxmlformats.org/spreadsheetml/2006/main" count="785" uniqueCount="90">
  <si>
    <t>CONTRACTOR:</t>
  </si>
  <si>
    <t>BUS SERVICE:</t>
  </si>
  <si>
    <t>ORG SUBTOTALS</t>
  </si>
  <si>
    <t>TOTALS</t>
  </si>
  <si>
    <t>Rate/$</t>
  </si>
  <si>
    <t>Hours</t>
  </si>
  <si>
    <t>a.</t>
  </si>
  <si>
    <t>b.</t>
  </si>
  <si>
    <t>c.</t>
  </si>
  <si>
    <t>d.</t>
  </si>
  <si>
    <t>e.</t>
  </si>
  <si>
    <t>f.</t>
  </si>
  <si>
    <t>%</t>
  </si>
  <si>
    <t>Price $</t>
  </si>
  <si>
    <t>Months</t>
  </si>
  <si>
    <r>
      <t>d.</t>
    </r>
    <r>
      <rPr>
        <sz val="11"/>
        <color theme="1"/>
        <rFont val="Times New Roman"/>
        <family val="1"/>
      </rPr>
      <t/>
    </r>
  </si>
  <si>
    <t>g.</t>
  </si>
  <si>
    <t>Hours ope/day</t>
  </si>
  <si>
    <t>Days</t>
  </si>
  <si>
    <t>Days or Weeks</t>
  </si>
  <si>
    <t>Salary $</t>
  </si>
  <si>
    <t>SFY 2021 -OCT 1, 2020 TO JUNE 30, 2021</t>
  </si>
  <si>
    <t>BUDGET CALCULATION WORKSHEET</t>
  </si>
  <si>
    <t>Driver wages ($0.00/hr X hrs X Ope days) =</t>
  </si>
  <si>
    <t>Mechanic wages ($0.00/hr X hrs X Ope wks) =</t>
  </si>
  <si>
    <t>Bus cleaner wages ($0.00/hr X hrs X Ope wks) =</t>
  </si>
  <si>
    <t xml:space="preserve">Administrative wages, including fare accounting, preparation of monthly invoices and required documentation associated with the project, including the National Transit Data base (NTD) report. </t>
  </si>
  <si>
    <t xml:space="preserve">Dispatcher  (0% of $0.0/hr salary) =  </t>
  </si>
  <si>
    <t>Dispatcher Supervisor  (0% of $0.0/hr salary) =</t>
  </si>
  <si>
    <t>Road Supervisor  (0% of $0.0/hr salary) =</t>
  </si>
  <si>
    <t>Safety/Training  Personnel (0% of $0.0/hr salary) =</t>
  </si>
  <si>
    <t xml:space="preserve">Management (0% of $0.0/hr salary) = </t>
  </si>
  <si>
    <t>MANAGEMENT FEE – (Total markup profit)</t>
  </si>
  <si>
    <t xml:space="preserve">i.e. TOTAL OF LABOR COSTS X 0%  </t>
  </si>
  <si>
    <t>T Labor Costs</t>
  </si>
  <si>
    <r>
      <rPr>
        <b/>
        <sz val="10"/>
        <color theme="1"/>
        <rFont val="Tahoma"/>
        <family val="2"/>
      </rPr>
      <t>MANAGEMENT COSTS</t>
    </r>
    <r>
      <rPr>
        <sz val="10"/>
        <color theme="1"/>
        <rFont val="Tahoma"/>
        <family val="2"/>
      </rPr>
      <t xml:space="preserve"> – Allocated for the subject bus project.</t>
    </r>
  </si>
  <si>
    <r>
      <t xml:space="preserve">TOTAL ANTICIPATED MANAGEMENT COSTS </t>
    </r>
    <r>
      <rPr>
        <sz val="10"/>
        <color theme="1"/>
        <rFont val="Tahoma"/>
        <family val="2"/>
      </rPr>
      <t>(items 2a. through 2e.)</t>
    </r>
  </si>
  <si>
    <r>
      <rPr>
        <b/>
        <sz val="10"/>
        <color theme="1"/>
        <rFont val="Tahoma"/>
        <family val="2"/>
      </rPr>
      <t xml:space="preserve">FRINGE BENEFITS </t>
    </r>
    <r>
      <rPr>
        <sz val="10"/>
        <color theme="1"/>
        <rFont val="Tahoma"/>
        <family val="2"/>
      </rPr>
      <t>– The cost of all fringe benefits allotted to all employees engaged in the provision of the subject bus service over the total operating days.</t>
    </r>
  </si>
  <si>
    <r>
      <t>TOTAL ANTICIPATED COSTS FOR FRINGE BENEFITS</t>
    </r>
    <r>
      <rPr>
        <sz val="10"/>
        <color theme="1"/>
        <rFont val="Tahoma"/>
        <family val="2"/>
      </rPr>
      <t xml:space="preserve"> (items 3a. through 3b.)</t>
    </r>
  </si>
  <si>
    <r>
      <rPr>
        <b/>
        <sz val="10"/>
        <rFont val="Tahoma"/>
        <family val="2"/>
      </rPr>
      <t>TOTAL OF LABOR COSTS</t>
    </r>
    <r>
      <rPr>
        <sz val="10"/>
        <rFont val="Tahoma"/>
        <family val="2"/>
      </rPr>
      <t xml:space="preserve"> (Combination of totals from Items 1, 2 ,and 3)</t>
    </r>
  </si>
  <si>
    <r>
      <rPr>
        <b/>
        <sz val="10"/>
        <color theme="1"/>
        <rFont val="Tahoma"/>
        <family val="2"/>
      </rPr>
      <t>MATERIALS</t>
    </r>
    <r>
      <rPr>
        <sz val="10"/>
        <color theme="1"/>
        <rFont val="Tahoma"/>
        <family val="2"/>
      </rPr>
      <t xml:space="preserve"> – Allocated for express service only</t>
    </r>
  </si>
  <si>
    <r>
      <t>TOTAL ANTICIPATED COSTS FOR MATERIALS</t>
    </r>
    <r>
      <rPr>
        <sz val="10"/>
        <color theme="1"/>
        <rFont val="Tahoma"/>
        <family val="2"/>
      </rPr>
      <t xml:space="preserve"> (items 6a. Through 6f.)</t>
    </r>
  </si>
  <si>
    <r>
      <rPr>
        <b/>
        <sz val="10"/>
        <color theme="1"/>
        <rFont val="Tahoma"/>
        <family val="2"/>
      </rPr>
      <t>OTHER EXPENSE</t>
    </r>
    <r>
      <rPr>
        <sz val="10"/>
        <color theme="1"/>
        <rFont val="Tahoma"/>
        <family val="2"/>
      </rPr>
      <t xml:space="preserve"> – Indicate by type</t>
    </r>
  </si>
  <si>
    <r>
      <t xml:space="preserve"> </t>
    </r>
    <r>
      <rPr>
        <b/>
        <sz val="10"/>
        <color theme="1"/>
        <rFont val="Tahoma"/>
        <family val="2"/>
      </rPr>
      <t>TOTAL ANTICIPATED ITEM COSTS</t>
    </r>
    <r>
      <rPr>
        <sz val="10"/>
        <color theme="1"/>
        <rFont val="Tahoma"/>
        <family val="2"/>
      </rPr>
      <t xml:space="preserve"> (Items 1 through 9)</t>
    </r>
  </si>
  <si>
    <t>Tax</t>
  </si>
  <si>
    <r>
      <rPr>
        <b/>
        <sz val="10"/>
        <color theme="1"/>
        <rFont val="Tahoma"/>
        <family val="2"/>
      </rPr>
      <t xml:space="preserve">ESTIMATED HOURLY RATE </t>
    </r>
    <r>
      <rPr>
        <sz val="10"/>
        <color theme="1"/>
        <rFont val="Tahoma"/>
        <family val="2"/>
      </rPr>
      <t xml:space="preserve">– Divide costs in Item 10 by hours in Item 11  </t>
    </r>
  </si>
  <si>
    <t>#s Empls.</t>
  </si>
  <si>
    <t>$/Month</t>
  </si>
  <si>
    <t>Premium / Month</t>
  </si>
  <si>
    <t>Qty Gal/month</t>
  </si>
  <si>
    <t>Driver Training ($0.00/hr X hrs X no. of trainings) =</t>
  </si>
  <si>
    <t>Health Insurance ($/mo X mos X no. of Empls.) =</t>
  </si>
  <si>
    <t>Other (Please specify for ex. 401K company fees &amp; match) =</t>
  </si>
  <si>
    <t>Lubricants ($/year) =</t>
  </si>
  <si>
    <t>Tires (Cost/tires X no. of tires X no. of buses) =</t>
  </si>
  <si>
    <t>Brakes  ($/year) =</t>
  </si>
  <si>
    <t>Preventative Maintenance parts &amp; repair ($/year) =</t>
  </si>
  <si>
    <t>Cleaning Supplies  ($/year) =</t>
  </si>
  <si>
    <t>Vehicle Storage - if not state-owned property ($ Cost/mo X # of mos) =</t>
  </si>
  <si>
    <r>
      <rPr>
        <b/>
        <sz val="10"/>
        <color theme="1"/>
        <rFont val="Tahoma"/>
        <family val="2"/>
      </rPr>
      <t>INSURANCE</t>
    </r>
    <r>
      <rPr>
        <sz val="10"/>
        <color theme="1"/>
        <rFont val="Tahoma"/>
        <family val="2"/>
      </rPr>
      <t xml:space="preserve"> - Allocated for express service only (0% X premium/mos X mos) =</t>
    </r>
  </si>
  <si>
    <r>
      <rPr>
        <b/>
        <sz val="10"/>
        <color theme="1"/>
        <rFont val="Tahoma"/>
        <family val="2"/>
      </rPr>
      <t xml:space="preserve">TOTAL OPERATING HOURS </t>
    </r>
    <r>
      <rPr>
        <sz val="10"/>
        <color theme="1"/>
        <rFont val="Tahoma"/>
        <family val="2"/>
      </rPr>
      <t xml:space="preserve">– (Daily ope. hours X ope. days) =  </t>
    </r>
  </si>
  <si>
    <r>
      <rPr>
        <b/>
        <sz val="10"/>
        <color theme="1"/>
        <rFont val="Tahoma"/>
        <family val="2"/>
      </rPr>
      <t xml:space="preserve">TAXES - </t>
    </r>
    <r>
      <rPr>
        <sz val="10"/>
        <color theme="1"/>
        <rFont val="Tahoma"/>
        <family val="2"/>
      </rPr>
      <t xml:space="preserve"> (0.0% of Property &amp; Equipment tax) =</t>
    </r>
  </si>
  <si>
    <r>
      <t xml:space="preserve">TOTAL ANTICIPATED COSTS FOR LABOR </t>
    </r>
    <r>
      <rPr>
        <sz val="10"/>
        <color theme="1"/>
        <rFont val="Tahoma"/>
        <family val="2"/>
      </rPr>
      <t>(items 1)</t>
    </r>
  </si>
  <si>
    <r>
      <t xml:space="preserve">TOTAL ANTICIPATED MANAGEMENT COSTS </t>
    </r>
    <r>
      <rPr>
        <sz val="10"/>
        <color theme="1"/>
        <rFont val="Tahoma"/>
        <family val="2"/>
      </rPr>
      <t>(items 2)</t>
    </r>
  </si>
  <si>
    <r>
      <t>TOTAL ANTICIPATED COSTS FOR FRINGE BENEFITS</t>
    </r>
    <r>
      <rPr>
        <sz val="10"/>
        <color theme="1"/>
        <rFont val="Tahoma"/>
        <family val="2"/>
      </rPr>
      <t xml:space="preserve"> (items 3)</t>
    </r>
  </si>
  <si>
    <r>
      <t>TOTAL ANTICIPATED COSTS FOR MATERIALS</t>
    </r>
    <r>
      <rPr>
        <sz val="10"/>
        <color theme="1"/>
        <rFont val="Tahoma"/>
        <family val="2"/>
      </rPr>
      <t xml:space="preserve"> (items 6)</t>
    </r>
  </si>
  <si>
    <t>Operating Days</t>
  </si>
  <si>
    <t>Daily Revenue Hours</t>
  </si>
  <si>
    <t>Total Revenue Hours</t>
  </si>
  <si>
    <t>SFY 2023 -JULY 1, 2022 TO JUNE 30, 2023</t>
  </si>
  <si>
    <t>SFY 2022 -JULY 1, 2021 TO JUNE 30, 2022</t>
  </si>
  <si>
    <t>SFY 2024 -JULY 1, 2023 TO JUNE 30, 2024</t>
  </si>
  <si>
    <t>SFY 2025 -JULY 1, 2024 TO JUNE 30, 2025</t>
  </si>
  <si>
    <t>SFY 2021 ORG TOTALS</t>
  </si>
  <si>
    <t>SFY 2022 ORG TOTALS</t>
  </si>
  <si>
    <t>SFY 2023 ORG TOTALS</t>
  </si>
  <si>
    <t>SFY 2024 ORG TOTALS</t>
  </si>
  <si>
    <t>SFY 2025 ORG TOTALS</t>
  </si>
  <si>
    <t>Total Operating Days</t>
  </si>
  <si>
    <r>
      <rPr>
        <b/>
        <sz val="10"/>
        <color theme="1"/>
        <rFont val="Tahoma"/>
        <family val="2"/>
      </rPr>
      <t>LABOR</t>
    </r>
    <r>
      <rPr>
        <sz val="10"/>
        <color theme="1"/>
        <rFont val="Tahoma"/>
        <family val="2"/>
      </rPr>
      <t xml:space="preserve"> – The average costs of all divisions of labor which are expended in the subject bus service during the X operating days of the Fiscal Year.</t>
    </r>
  </si>
  <si>
    <r>
      <t xml:space="preserve">TOTAL ANTICIPATED OTHER EXPENSES </t>
    </r>
    <r>
      <rPr>
        <sz val="10"/>
        <color theme="1"/>
        <rFont val="Tahoma"/>
        <family val="2"/>
      </rPr>
      <t>(item 6a.)</t>
    </r>
  </si>
  <si>
    <r>
      <t xml:space="preserve">TOTAL ANTICIPATED COSTS FOR LABOR </t>
    </r>
    <r>
      <rPr>
        <sz val="10"/>
        <color theme="1"/>
        <rFont val="Tahoma"/>
        <family val="2"/>
      </rPr>
      <t>(items 1a. through 1e.)</t>
    </r>
  </si>
  <si>
    <t>Fuels - exclude state tax: ( $/gal x gal/mo X # of mos) =</t>
  </si>
  <si>
    <t>SFY 2022 - JULY 1, 2021 TO JUNE 30, 2022</t>
  </si>
  <si>
    <t>SFY 2023 - JULY 1, 2022 TO JUNE 30, 2023</t>
  </si>
  <si>
    <t>SFY 2024 - JULY 1, 2023 TO JUNE 30, 2024</t>
  </si>
  <si>
    <t>SFY 2025 - JULY 1, 2024 TO JUNE 30, 2025</t>
  </si>
  <si>
    <t>The purpose of the excel worksheets is to account for all categories of expenses which are anticipated for each fiscal year and allocated to this State-contracted bus service. For any expenses not listed below, include in the Blank Expenses tab for that specific fiscal year.</t>
  </si>
  <si>
    <t>BUDGET CALCULATION WORKSHEET TOTAL SFY 2021 to SFY 2025</t>
  </si>
  <si>
    <t>FROM SFY 2021 to SFY 2025  - FROM OCT 1, 2020 TO 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</si>
</sst>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color rgb="FFFF0000"/>
      <name val="Tahoma"/>
      <family val="2"/>
    </font>
    <font>
      <b/>
      <i/>
      <u/>
      <sz val="10"/>
      <color theme="1"/>
      <name val="Tahoma"/>
      <family val="2"/>
    </font>
    <font>
      <b/>
      <u val="double"/>
      <sz val="10"/>
      <color rgb="FFFF0000"/>
      <name val="Tahoma"/>
      <family val="2"/>
    </font>
    <font>
      <b/>
      <sz val="10"/>
      <name val="Tahoma"/>
      <family val="2"/>
    </font>
    <font>
      <b/>
      <i/>
      <sz val="10"/>
      <color theme="1"/>
      <name val="Tahoma"/>
      <family val="2"/>
    </font>
    <font>
      <b/>
      <u/>
      <sz val="10"/>
      <color rgb="FFFF0000"/>
      <name val="Tahoma"/>
      <family val="2"/>
    </font>
    <font>
      <b/>
      <u val="double"/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i/>
      <u val="double"/>
      <sz val="10"/>
      <color rgb="FFFF0000"/>
      <name val="Tahoma"/>
      <family val="2"/>
    </font>
    <font>
      <b/>
      <sz val="11"/>
      <color theme="1"/>
      <name val="Tahoma"/>
      <family val="2"/>
    </font>
    <font>
      <b/>
      <i/>
      <u val="double"/>
      <sz val="11"/>
      <color rgb="FFFF0000"/>
      <name val="Tahoma"/>
      <family val="2"/>
    </font>
    <font>
      <b/>
      <u val="double"/>
      <sz val="14"/>
      <color rgb="FFFF0000"/>
      <name val="Tahoma"/>
      <family val="2"/>
    </font>
    <font>
      <b/>
      <u val="double"/>
      <sz val="10"/>
      <name val="Tahoma"/>
      <family val="2"/>
    </font>
    <font>
      <b/>
      <i/>
      <u val="double"/>
      <sz val="11"/>
      <name val="Tahoma"/>
      <family val="2"/>
    </font>
    <font>
      <b/>
      <i/>
      <u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22" xfId="0" applyFont="1" applyBorder="1"/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3" fillId="0" borderId="19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top"/>
    </xf>
    <xf numFmtId="0" fontId="8" fillId="0" borderId="0" xfId="0" applyFont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/>
    <xf numFmtId="0" fontId="3" fillId="0" borderId="30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0" fontId="6" fillId="0" borderId="9" xfId="0" applyFont="1" applyBorder="1" applyAlignment="1">
      <alignment horizontal="left" vertical="center"/>
    </xf>
    <xf numFmtId="6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/>
    <xf numFmtId="0" fontId="3" fillId="0" borderId="23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0" fontId="3" fillId="0" borderId="12" xfId="0" applyFont="1" applyBorder="1" applyAlignment="1">
      <alignment horizontal="right"/>
    </xf>
    <xf numFmtId="0" fontId="3" fillId="0" borderId="24" xfId="0" applyFont="1" applyBorder="1"/>
    <xf numFmtId="0" fontId="3" fillId="0" borderId="13" xfId="0" applyFont="1" applyBorder="1"/>
    <xf numFmtId="0" fontId="6" fillId="0" borderId="5" xfId="0" applyFont="1" applyBorder="1"/>
    <xf numFmtId="2" fontId="6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right" vertical="center"/>
    </xf>
    <xf numFmtId="0" fontId="6" fillId="0" borderId="9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/>
    <xf numFmtId="0" fontId="3" fillId="0" borderId="6" xfId="0" applyFont="1" applyFill="1" applyBorder="1" applyAlignment="1">
      <alignment horizontal="right" vertical="center"/>
    </xf>
    <xf numFmtId="1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/>
    <xf numFmtId="0" fontId="3" fillId="0" borderId="9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6" fontId="3" fillId="0" borderId="13" xfId="0" applyNumberFormat="1" applyFont="1" applyBorder="1"/>
    <xf numFmtId="0" fontId="6" fillId="0" borderId="8" xfId="0" applyFont="1" applyBorder="1"/>
    <xf numFmtId="6" fontId="12" fillId="0" borderId="9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6" fillId="0" borderId="11" xfId="0" applyFont="1" applyBorder="1"/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6" fontId="12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9" fillId="0" borderId="12" xfId="0" applyNumberFormat="1" applyFont="1" applyBorder="1"/>
    <xf numFmtId="6" fontId="9" fillId="0" borderId="12" xfId="0" applyNumberFormat="1" applyFont="1" applyBorder="1" applyAlignment="1">
      <alignment horizontal="right"/>
    </xf>
    <xf numFmtId="6" fontId="10" fillId="0" borderId="13" xfId="0" applyNumberFormat="1" applyFont="1" applyBorder="1"/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0" fontId="6" fillId="0" borderId="28" xfId="0" applyNumberFormat="1" applyFont="1" applyBorder="1" applyAlignment="1">
      <alignment horizontal="center"/>
    </xf>
    <xf numFmtId="2" fontId="9" fillId="0" borderId="28" xfId="0" applyNumberFormat="1" applyFont="1" applyBorder="1"/>
    <xf numFmtId="6" fontId="9" fillId="0" borderId="28" xfId="0" applyNumberFormat="1" applyFont="1" applyBorder="1" applyAlignment="1">
      <alignment horizontal="right"/>
    </xf>
    <xf numFmtId="6" fontId="10" fillId="0" borderId="30" xfId="0" applyNumberFormat="1" applyFont="1" applyBorder="1"/>
    <xf numFmtId="0" fontId="3" fillId="0" borderId="9" xfId="0" applyFont="1" applyBorder="1"/>
    <xf numFmtId="0" fontId="6" fillId="0" borderId="12" xfId="0" applyFont="1" applyBorder="1"/>
    <xf numFmtId="10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right"/>
    </xf>
    <xf numFmtId="6" fontId="13" fillId="0" borderId="13" xfId="0" applyNumberFormat="1" applyFont="1" applyBorder="1"/>
    <xf numFmtId="6" fontId="3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19" xfId="0" applyFont="1" applyFill="1" applyBorder="1"/>
    <xf numFmtId="6" fontId="3" fillId="0" borderId="7" xfId="0" applyNumberFormat="1" applyFont="1" applyFill="1" applyBorder="1"/>
    <xf numFmtId="0" fontId="6" fillId="0" borderId="9" xfId="0" applyFont="1" applyBorder="1" applyAlignment="1">
      <alignment vertical="center"/>
    </xf>
    <xf numFmtId="165" fontId="9" fillId="0" borderId="9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right" vertical="center"/>
    </xf>
    <xf numFmtId="165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right"/>
    </xf>
    <xf numFmtId="0" fontId="3" fillId="0" borderId="12" xfId="0" applyFont="1" applyBorder="1" applyAlignment="1"/>
    <xf numFmtId="0" fontId="11" fillId="0" borderId="8" xfId="0" applyFont="1" applyBorder="1" applyAlignment="1">
      <alignment vertical="center"/>
    </xf>
    <xf numFmtId="2" fontId="9" fillId="0" borderId="21" xfId="0" applyNumberFormat="1" applyFont="1" applyBorder="1"/>
    <xf numFmtId="0" fontId="11" fillId="0" borderId="11" xfId="0" applyFont="1" applyBorder="1" applyAlignment="1">
      <alignment vertical="center"/>
    </xf>
    <xf numFmtId="165" fontId="15" fillId="0" borderId="9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2" fontId="15" fillId="0" borderId="9" xfId="0" applyNumberFormat="1" applyFont="1" applyBorder="1"/>
    <xf numFmtId="165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165" fontId="3" fillId="0" borderId="12" xfId="0" applyNumberFormat="1" applyFont="1" applyBorder="1"/>
    <xf numFmtId="0" fontId="11" fillId="0" borderId="14" xfId="0" applyFont="1" applyBorder="1" applyAlignment="1">
      <alignment vertical="center"/>
    </xf>
    <xf numFmtId="164" fontId="16" fillId="0" borderId="26" xfId="0" applyNumberFormat="1" applyFont="1" applyBorder="1" applyAlignment="1">
      <alignment horizontal="center"/>
    </xf>
    <xf numFmtId="164" fontId="16" fillId="0" borderId="26" xfId="0" applyNumberFormat="1" applyFont="1" applyBorder="1"/>
    <xf numFmtId="0" fontId="3" fillId="0" borderId="25" xfId="0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6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1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/>
    <xf numFmtId="2" fontId="6" fillId="0" borderId="6" xfId="0" applyNumberFormat="1" applyFont="1" applyBorder="1" applyAlignment="1">
      <alignment horizontal="center" vertical="center" wrapText="1"/>
    </xf>
    <xf numFmtId="43" fontId="6" fillId="0" borderId="28" xfId="2" applyFont="1" applyBorder="1" applyAlignment="1">
      <alignment horizontal="center" wrapText="1"/>
    </xf>
    <xf numFmtId="1" fontId="3" fillId="0" borderId="20" xfId="1" applyNumberFormat="1" applyFont="1" applyBorder="1" applyAlignment="1">
      <alignment horizontal="center"/>
    </xf>
    <xf numFmtId="2" fontId="3" fillId="0" borderId="20" xfId="1" applyNumberFormat="1" applyFont="1" applyBorder="1"/>
    <xf numFmtId="9" fontId="3" fillId="0" borderId="20" xfId="1" applyFont="1" applyBorder="1"/>
    <xf numFmtId="164" fontId="4" fillId="0" borderId="0" xfId="0" applyNumberFormat="1" applyFont="1"/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/>
    <xf numFmtId="1" fontId="3" fillId="0" borderId="6" xfId="0" applyNumberFormat="1" applyFont="1" applyBorder="1" applyAlignment="1">
      <alignment horizontal="right"/>
    </xf>
    <xf numFmtId="2" fontId="6" fillId="0" borderId="12" xfId="0" applyNumberFormat="1" applyFont="1" applyBorder="1"/>
    <xf numFmtId="2" fontId="6" fillId="0" borderId="12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2" fontId="3" fillId="0" borderId="21" xfId="0" applyNumberFormat="1" applyFont="1" applyBorder="1"/>
    <xf numFmtId="1" fontId="3" fillId="0" borderId="21" xfId="0" applyNumberFormat="1" applyFont="1" applyBorder="1" applyAlignment="1">
      <alignment horizontal="center"/>
    </xf>
    <xf numFmtId="8" fontId="3" fillId="2" borderId="6" xfId="0" applyNumberFormat="1" applyFont="1" applyFill="1" applyBorder="1" applyAlignment="1" applyProtection="1">
      <alignment horizontal="center"/>
      <protection locked="0"/>
    </xf>
    <xf numFmtId="2" fontId="7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8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8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9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9" fontId="3" fillId="2" borderId="6" xfId="1" applyFont="1" applyFill="1" applyBorder="1" applyAlignment="1" applyProtection="1">
      <alignment horizontal="center"/>
      <protection locked="0"/>
    </xf>
    <xf numFmtId="6" fontId="3" fillId="2" borderId="6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3" fontId="3" fillId="2" borderId="6" xfId="0" applyNumberFormat="1" applyFont="1" applyFill="1" applyBorder="1" applyAlignment="1" applyProtection="1">
      <alignment horizontal="center"/>
      <protection locked="0"/>
    </xf>
    <xf numFmtId="9" fontId="3" fillId="2" borderId="9" xfId="1" applyFont="1" applyFill="1" applyBorder="1" applyAlignment="1" applyProtection="1">
      <alignment horizontal="center"/>
      <protection locked="0"/>
    </xf>
    <xf numFmtId="10" fontId="3" fillId="2" borderId="9" xfId="0" applyNumberFormat="1" applyFont="1" applyFill="1" applyBorder="1" applyAlignment="1" applyProtection="1">
      <alignment horizontal="center"/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horizontal="center"/>
      <protection locked="0"/>
    </xf>
    <xf numFmtId="6" fontId="3" fillId="3" borderId="6" xfId="0" applyNumberFormat="1" applyFont="1" applyFill="1" applyBorder="1" applyAlignment="1">
      <alignment horizontal="right"/>
    </xf>
    <xf numFmtId="6" fontId="3" fillId="3" borderId="6" xfId="0" applyNumberFormat="1" applyFont="1" applyFill="1" applyBorder="1" applyAlignment="1">
      <alignment horizontal="right" vertical="center"/>
    </xf>
    <xf numFmtId="6" fontId="3" fillId="3" borderId="28" xfId="0" applyNumberFormat="1" applyFont="1" applyFill="1" applyBorder="1" applyAlignment="1">
      <alignment horizontal="right" vertical="center"/>
    </xf>
    <xf numFmtId="6" fontId="9" fillId="3" borderId="9" xfId="0" applyNumberFormat="1" applyFont="1" applyFill="1" applyBorder="1" applyAlignment="1">
      <alignment horizontal="right"/>
    </xf>
    <xf numFmtId="6" fontId="10" fillId="3" borderId="10" xfId="0" applyNumberFormat="1" applyFont="1" applyFill="1" applyBorder="1"/>
    <xf numFmtId="165" fontId="11" fillId="3" borderId="9" xfId="0" applyNumberFormat="1" applyFont="1" applyFill="1" applyBorder="1" applyAlignment="1">
      <alignment horizontal="right"/>
    </xf>
    <xf numFmtId="0" fontId="3" fillId="3" borderId="23" xfId="0" applyFont="1" applyFill="1" applyBorder="1"/>
    <xf numFmtId="6" fontId="13" fillId="3" borderId="10" xfId="0" applyNumberFormat="1" applyFont="1" applyFill="1" applyBorder="1"/>
    <xf numFmtId="165" fontId="3" fillId="3" borderId="6" xfId="0" applyNumberFormat="1" applyFont="1" applyFill="1" applyBorder="1" applyAlignment="1">
      <alignment horizontal="right"/>
    </xf>
    <xf numFmtId="165" fontId="9" fillId="3" borderId="9" xfId="0" applyNumberFormat="1" applyFont="1" applyFill="1" applyBorder="1" applyAlignment="1">
      <alignment horizontal="right"/>
    </xf>
    <xf numFmtId="165" fontId="14" fillId="3" borderId="9" xfId="0" applyNumberFormat="1" applyFont="1" applyFill="1" applyBorder="1" applyAlignment="1">
      <alignment horizontal="right"/>
    </xf>
    <xf numFmtId="6" fontId="10" fillId="3" borderId="9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0" fontId="5" fillId="3" borderId="23" xfId="0" applyFont="1" applyFill="1" applyBorder="1"/>
    <xf numFmtId="6" fontId="5" fillId="3" borderId="10" xfId="0" applyNumberFormat="1" applyFont="1" applyFill="1" applyBorder="1"/>
    <xf numFmtId="164" fontId="18" fillId="0" borderId="26" xfId="0" applyNumberFormat="1" applyFont="1" applyBorder="1" applyAlignment="1">
      <alignment horizontal="right"/>
    </xf>
    <xf numFmtId="8" fontId="19" fillId="0" borderId="17" xfId="0" applyNumberFormat="1" applyFont="1" applyBorder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Fill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6" fontId="9" fillId="0" borderId="9" xfId="0" applyNumberFormat="1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</xf>
    <xf numFmtId="2" fontId="9" fillId="0" borderId="9" xfId="0" applyNumberFormat="1" applyFont="1" applyBorder="1" applyProtection="1"/>
    <xf numFmtId="0" fontId="3" fillId="0" borderId="12" xfId="0" applyFont="1" applyBorder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center"/>
    </xf>
    <xf numFmtId="2" fontId="3" fillId="0" borderId="12" xfId="0" applyNumberFormat="1" applyFont="1" applyBorder="1" applyProtection="1"/>
    <xf numFmtId="0" fontId="6" fillId="0" borderId="6" xfId="0" applyFont="1" applyBorder="1" applyAlignment="1" applyProtection="1">
      <alignment horizontal="center"/>
    </xf>
    <xf numFmtId="2" fontId="6" fillId="0" borderId="6" xfId="0" applyNumberFormat="1" applyFont="1" applyBorder="1" applyAlignment="1" applyProtection="1">
      <alignment horizontal="center"/>
    </xf>
    <xf numFmtId="1" fontId="3" fillId="0" borderId="20" xfId="1" applyNumberFormat="1" applyFont="1" applyBorder="1" applyAlignment="1" applyProtection="1">
      <alignment horizontal="center"/>
    </xf>
    <xf numFmtId="2" fontId="3" fillId="0" borderId="20" xfId="1" applyNumberFormat="1" applyFont="1" applyBorder="1" applyProtection="1"/>
    <xf numFmtId="9" fontId="3" fillId="0" borderId="20" xfId="1" applyFont="1" applyBorder="1" applyProtection="1"/>
    <xf numFmtId="0" fontId="6" fillId="0" borderId="6" xfId="0" applyFont="1" applyBorder="1" applyAlignment="1" applyProtection="1">
      <alignment horizontal="center" wrapText="1"/>
    </xf>
    <xf numFmtId="2" fontId="6" fillId="0" borderId="6" xfId="0" applyNumberFormat="1" applyFont="1" applyBorder="1" applyAlignment="1" applyProtection="1">
      <alignment horizontal="center" vertical="center" wrapText="1"/>
    </xf>
    <xf numFmtId="1" fontId="3" fillId="0" borderId="20" xfId="0" applyNumberFormat="1" applyFont="1" applyBorder="1" applyAlignment="1" applyProtection="1">
      <alignment horizontal="center"/>
    </xf>
    <xf numFmtId="1" fontId="3" fillId="0" borderId="20" xfId="0" applyNumberFormat="1" applyFont="1" applyBorder="1" applyProtection="1"/>
    <xf numFmtId="6" fontId="12" fillId="0" borderId="9" xfId="0" applyNumberFormat="1" applyFont="1" applyBorder="1" applyAlignment="1" applyProtection="1">
      <alignment horizontal="center"/>
    </xf>
    <xf numFmtId="2" fontId="12" fillId="0" borderId="9" xfId="0" applyNumberFormat="1" applyFont="1" applyBorder="1" applyAlignment="1" applyProtection="1">
      <alignment horizontal="center"/>
    </xf>
    <xf numFmtId="6" fontId="12" fillId="0" borderId="12" xfId="0" applyNumberFormat="1" applyFont="1" applyBorder="1" applyAlignment="1" applyProtection="1">
      <alignment horizontal="center"/>
    </xf>
    <xf numFmtId="2" fontId="12" fillId="0" borderId="12" xfId="0" applyNumberFormat="1" applyFont="1" applyBorder="1" applyAlignment="1" applyProtection="1">
      <alignment horizontal="center"/>
    </xf>
    <xf numFmtId="2" fontId="9" fillId="0" borderId="12" xfId="0" applyNumberFormat="1" applyFont="1" applyBorder="1" applyProtection="1"/>
    <xf numFmtId="10" fontId="6" fillId="0" borderId="28" xfId="0" applyNumberFormat="1" applyFont="1" applyBorder="1" applyAlignment="1" applyProtection="1">
      <alignment horizontal="center"/>
    </xf>
    <xf numFmtId="43" fontId="6" fillId="0" borderId="28" xfId="2" applyFont="1" applyBorder="1" applyAlignment="1" applyProtection="1">
      <alignment horizontal="center" wrapText="1"/>
    </xf>
    <xf numFmtId="2" fontId="9" fillId="0" borderId="28" xfId="0" applyNumberFormat="1" applyFont="1" applyBorder="1" applyProtection="1"/>
    <xf numFmtId="2" fontId="3" fillId="0" borderId="21" xfId="0" applyNumberFormat="1" applyFont="1" applyBorder="1" applyProtection="1"/>
    <xf numFmtId="2" fontId="6" fillId="0" borderId="6" xfId="0" applyNumberFormat="1" applyFont="1" applyBorder="1" applyAlignment="1" applyProtection="1">
      <alignment horizontal="center" wrapText="1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Protection="1"/>
    <xf numFmtId="2" fontId="3" fillId="0" borderId="6" xfId="0" applyNumberFormat="1" applyFont="1" applyBorder="1" applyProtection="1"/>
    <xf numFmtId="165" fontId="9" fillId="0" borderId="9" xfId="0" applyNumberFormat="1" applyFont="1" applyBorder="1" applyAlignment="1" applyProtection="1">
      <alignment horizontal="center"/>
    </xf>
    <xf numFmtId="165" fontId="6" fillId="0" borderId="12" xfId="0" applyNumberFormat="1" applyFont="1" applyBorder="1" applyAlignment="1" applyProtection="1">
      <alignment horizontal="center"/>
    </xf>
    <xf numFmtId="2" fontId="6" fillId="0" borderId="12" xfId="0" applyNumberFormat="1" applyFont="1" applyBorder="1" applyAlignment="1" applyProtection="1">
      <alignment horizontal="center" wrapText="1"/>
    </xf>
    <xf numFmtId="2" fontId="6" fillId="0" borderId="12" xfId="0" applyNumberFormat="1" applyFont="1" applyBorder="1" applyProtection="1"/>
    <xf numFmtId="2" fontId="6" fillId="0" borderId="12" xfId="0" applyNumberFormat="1" applyFont="1" applyBorder="1" applyAlignment="1" applyProtection="1">
      <alignment horizontal="center"/>
    </xf>
    <xf numFmtId="2" fontId="9" fillId="0" borderId="21" xfId="0" applyNumberFormat="1" applyFont="1" applyBorder="1" applyProtection="1"/>
    <xf numFmtId="1" fontId="3" fillId="0" borderId="21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2" fontId="9" fillId="0" borderId="12" xfId="0" applyNumberFormat="1" applyFont="1" applyBorder="1" applyAlignment="1" applyProtection="1">
      <alignment horizontal="center"/>
    </xf>
    <xf numFmtId="165" fontId="15" fillId="0" borderId="9" xfId="0" applyNumberFormat="1" applyFont="1" applyBorder="1" applyAlignment="1" applyProtection="1">
      <alignment horizontal="center"/>
    </xf>
    <xf numFmtId="2" fontId="15" fillId="0" borderId="9" xfId="0" applyNumberFormat="1" applyFont="1" applyBorder="1" applyAlignment="1" applyProtection="1">
      <alignment horizontal="center"/>
    </xf>
    <xf numFmtId="2" fontId="15" fillId="0" borderId="9" xfId="0" applyNumberFormat="1" applyFont="1" applyBorder="1" applyProtection="1"/>
    <xf numFmtId="165" fontId="6" fillId="0" borderId="12" xfId="0" applyNumberFormat="1" applyFont="1" applyBorder="1" applyAlignment="1" applyProtection="1">
      <alignment horizontal="center" wrapText="1"/>
    </xf>
    <xf numFmtId="165" fontId="3" fillId="0" borderId="12" xfId="0" applyNumberFormat="1" applyFont="1" applyBorder="1" applyAlignment="1" applyProtection="1">
      <alignment horizontal="center"/>
    </xf>
    <xf numFmtId="165" fontId="3" fillId="0" borderId="12" xfId="0" applyNumberFormat="1" applyFont="1" applyBorder="1" applyProtection="1"/>
    <xf numFmtId="164" fontId="16" fillId="0" borderId="26" xfId="0" applyNumberFormat="1" applyFont="1" applyBorder="1" applyAlignment="1" applyProtection="1">
      <alignment horizontal="center"/>
    </xf>
    <xf numFmtId="164" fontId="16" fillId="0" borderId="26" xfId="0" applyNumberFormat="1" applyFont="1" applyBorder="1" applyProtection="1"/>
    <xf numFmtId="1" fontId="3" fillId="0" borderId="6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right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3" fillId="0" borderId="0" xfId="0" applyFont="1" applyFill="1" applyProtection="1"/>
    <xf numFmtId="0" fontId="6" fillId="0" borderId="0" xfId="0" applyFont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right"/>
    </xf>
    <xf numFmtId="0" fontId="3" fillId="0" borderId="7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Alignment="1" applyProtection="1">
      <alignment horizontal="left" vertical="top"/>
    </xf>
    <xf numFmtId="6" fontId="3" fillId="3" borderId="6" xfId="0" applyNumberFormat="1" applyFont="1" applyFill="1" applyBorder="1" applyAlignment="1" applyProtection="1">
      <alignment horizontal="right"/>
    </xf>
    <xf numFmtId="6" fontId="3" fillId="3" borderId="7" xfId="0" applyNumberFormat="1" applyFont="1" applyFill="1" applyBorder="1" applyProtection="1"/>
    <xf numFmtId="0" fontId="3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</xf>
    <xf numFmtId="6" fontId="3" fillId="3" borderId="6" xfId="0" applyNumberFormat="1" applyFont="1" applyFill="1" applyBorder="1" applyAlignment="1" applyProtection="1">
      <alignment horizontal="right" vertical="center"/>
    </xf>
    <xf numFmtId="0" fontId="3" fillId="0" borderId="27" xfId="0" applyFont="1" applyBorder="1" applyProtection="1"/>
    <xf numFmtId="0" fontId="3" fillId="0" borderId="28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left" vertical="center" wrapText="1"/>
    </xf>
    <xf numFmtId="6" fontId="3" fillId="3" borderId="2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 vertical="center"/>
    </xf>
    <xf numFmtId="6" fontId="9" fillId="3" borderId="9" xfId="0" applyNumberFormat="1" applyFont="1" applyFill="1" applyBorder="1" applyAlignment="1" applyProtection="1">
      <alignment horizontal="right"/>
    </xf>
    <xf numFmtId="6" fontId="22" fillId="3" borderId="9" xfId="0" applyNumberFormat="1" applyFont="1" applyFill="1" applyBorder="1" applyAlignment="1" applyProtection="1">
      <alignment horizontal="right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horizontal="right"/>
    </xf>
    <xf numFmtId="0" fontId="3" fillId="0" borderId="13" xfId="0" applyFont="1" applyBorder="1" applyProtection="1"/>
    <xf numFmtId="0" fontId="6" fillId="0" borderId="5" xfId="0" applyFont="1" applyBorder="1" applyProtection="1"/>
    <xf numFmtId="0" fontId="3" fillId="0" borderId="6" xfId="0" applyFont="1" applyBorder="1" applyAlignment="1" applyProtection="1">
      <alignment horizontal="right" vertical="top"/>
    </xf>
    <xf numFmtId="0" fontId="3" fillId="0" borderId="6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right" vertical="center"/>
    </xf>
    <xf numFmtId="0" fontId="6" fillId="0" borderId="9" xfId="0" applyFont="1" applyBorder="1" applyProtection="1"/>
    <xf numFmtId="0" fontId="6" fillId="0" borderId="5" xfId="0" applyFont="1" applyBorder="1" applyAlignment="1" applyProtection="1">
      <alignment vertical="top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6" fontId="3" fillId="0" borderId="13" xfId="0" applyNumberFormat="1" applyFont="1" applyBorder="1" applyProtection="1"/>
    <xf numFmtId="0" fontId="6" fillId="0" borderId="8" xfId="0" applyFont="1" applyBorder="1" applyProtection="1"/>
    <xf numFmtId="0" fontId="6" fillId="0" borderId="11" xfId="0" applyFont="1" applyBorder="1" applyProtection="1"/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wrapText="1"/>
    </xf>
    <xf numFmtId="6" fontId="9" fillId="0" borderId="12" xfId="0" applyNumberFormat="1" applyFont="1" applyBorder="1" applyAlignment="1" applyProtection="1">
      <alignment horizontal="right"/>
    </xf>
    <xf numFmtId="6" fontId="9" fillId="0" borderId="6" xfId="0" applyNumberFormat="1" applyFont="1" applyBorder="1" applyAlignment="1" applyProtection="1">
      <alignment horizontal="right"/>
    </xf>
    <xf numFmtId="6" fontId="10" fillId="0" borderId="13" xfId="0" applyNumberFormat="1" applyFont="1" applyBorder="1" applyProtection="1"/>
    <xf numFmtId="0" fontId="6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6" fontId="9" fillId="0" borderId="28" xfId="0" applyNumberFormat="1" applyFont="1" applyBorder="1" applyAlignment="1" applyProtection="1">
      <alignment horizontal="right"/>
    </xf>
    <xf numFmtId="6" fontId="10" fillId="0" borderId="30" xfId="0" applyNumberFormat="1" applyFont="1" applyBorder="1" applyProtection="1"/>
    <xf numFmtId="0" fontId="3" fillId="0" borderId="9" xfId="0" applyFont="1" applyBorder="1" applyProtection="1"/>
    <xf numFmtId="165" fontId="11" fillId="3" borderId="9" xfId="0" applyNumberFormat="1" applyFont="1" applyFill="1" applyBorder="1" applyAlignment="1" applyProtection="1">
      <alignment horizontal="right"/>
    </xf>
    <xf numFmtId="165" fontId="11" fillId="3" borderId="6" xfId="0" applyNumberFormat="1" applyFont="1" applyFill="1" applyBorder="1" applyAlignment="1" applyProtection="1">
      <alignment horizontal="right"/>
    </xf>
    <xf numFmtId="6" fontId="13" fillId="3" borderId="10" xfId="0" applyNumberFormat="1" applyFont="1" applyFill="1" applyBorder="1" applyProtection="1"/>
    <xf numFmtId="0" fontId="6" fillId="0" borderId="12" xfId="0" applyFont="1" applyBorder="1" applyProtection="1"/>
    <xf numFmtId="164" fontId="7" fillId="0" borderId="12" xfId="0" applyNumberFormat="1" applyFont="1" applyBorder="1" applyAlignment="1" applyProtection="1">
      <alignment horizontal="right"/>
    </xf>
    <xf numFmtId="164" fontId="7" fillId="0" borderId="6" xfId="0" applyNumberFormat="1" applyFont="1" applyBorder="1" applyAlignment="1" applyProtection="1">
      <alignment horizontal="right"/>
    </xf>
    <xf numFmtId="6" fontId="13" fillId="0" borderId="13" xfId="0" applyNumberFormat="1" applyFont="1" applyBorder="1" applyProtection="1"/>
    <xf numFmtId="6" fontId="3" fillId="0" borderId="7" xfId="0" applyNumberFormat="1" applyFont="1" applyBorder="1" applyProtection="1"/>
    <xf numFmtId="0" fontId="3" fillId="0" borderId="6" xfId="0" applyFont="1" applyBorder="1" applyAlignment="1" applyProtection="1">
      <alignment vertical="center"/>
    </xf>
    <xf numFmtId="165" fontId="3" fillId="3" borderId="6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6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horizontal="right"/>
    </xf>
    <xf numFmtId="165" fontId="22" fillId="3" borderId="9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right" vertical="center"/>
    </xf>
    <xf numFmtId="165" fontId="9" fillId="0" borderId="12" xfId="0" applyNumberFormat="1" applyFont="1" applyBorder="1" applyAlignment="1" applyProtection="1">
      <alignment horizontal="right"/>
    </xf>
    <xf numFmtId="165" fontId="9" fillId="0" borderId="6" xfId="0" applyNumberFormat="1" applyFont="1" applyBorder="1" applyAlignment="1" applyProtection="1">
      <alignment horizontal="right"/>
    </xf>
    <xf numFmtId="165" fontId="14" fillId="3" borderId="9" xfId="0" applyNumberFormat="1" applyFont="1" applyFill="1" applyBorder="1" applyAlignment="1" applyProtection="1">
      <alignment horizontal="right"/>
    </xf>
    <xf numFmtId="165" fontId="14" fillId="3" borderId="6" xfId="0" applyNumberFormat="1" applyFont="1" applyFill="1" applyBorder="1" applyAlignment="1" applyProtection="1">
      <alignment horizontal="right"/>
    </xf>
    <xf numFmtId="0" fontId="3" fillId="0" borderId="12" xfId="0" applyFont="1" applyBorder="1" applyAlignment="1" applyProtection="1"/>
    <xf numFmtId="0" fontId="11" fillId="0" borderId="8" xfId="0" applyFont="1" applyBorder="1" applyAlignment="1" applyProtection="1">
      <alignment vertical="center"/>
    </xf>
    <xf numFmtId="165" fontId="9" fillId="3" borderId="6" xfId="0" applyNumberFormat="1" applyFont="1" applyFill="1" applyBorder="1" applyAlignment="1" applyProtection="1">
      <alignment horizontal="right"/>
    </xf>
    <xf numFmtId="6" fontId="10" fillId="3" borderId="10" xfId="0" applyNumberFormat="1" applyFont="1" applyFill="1" applyBorder="1" applyProtection="1"/>
    <xf numFmtId="0" fontId="11" fillId="0" borderId="11" xfId="0" applyFont="1" applyBorder="1" applyAlignment="1" applyProtection="1">
      <alignment vertical="center"/>
    </xf>
    <xf numFmtId="6" fontId="20" fillId="3" borderId="9" xfId="0" applyNumberFormat="1" applyFont="1" applyFill="1" applyBorder="1" applyAlignment="1" applyProtection="1">
      <alignment horizontal="right"/>
    </xf>
    <xf numFmtId="6" fontId="10" fillId="3" borderId="9" xfId="0" applyNumberFormat="1" applyFont="1" applyFill="1" applyBorder="1" applyAlignment="1" applyProtection="1">
      <alignment horizontal="right"/>
    </xf>
    <xf numFmtId="165" fontId="3" fillId="0" borderId="12" xfId="0" applyNumberFormat="1" applyFont="1" applyBorder="1" applyAlignment="1" applyProtection="1">
      <alignment horizontal="right"/>
    </xf>
    <xf numFmtId="165" fontId="3" fillId="0" borderId="6" xfId="0" applyNumberFormat="1" applyFont="1" applyBorder="1" applyAlignment="1" applyProtection="1">
      <alignment horizontal="right"/>
    </xf>
    <xf numFmtId="3" fontId="11" fillId="3" borderId="9" xfId="0" applyNumberFormat="1" applyFont="1" applyFill="1" applyBorder="1" applyAlignment="1" applyProtection="1">
      <alignment horizontal="right"/>
    </xf>
    <xf numFmtId="6" fontId="5" fillId="3" borderId="10" xfId="0" applyNumberFormat="1" applyFont="1" applyFill="1" applyBorder="1" applyProtection="1"/>
    <xf numFmtId="0" fontId="3" fillId="0" borderId="11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2" fontId="21" fillId="0" borderId="26" xfId="0" applyNumberFormat="1" applyFont="1" applyBorder="1" applyAlignment="1" applyProtection="1">
      <alignment horizontal="right"/>
    </xf>
    <xf numFmtId="2" fontId="18" fillId="0" borderId="26" xfId="0" applyNumberFormat="1" applyFont="1" applyBorder="1" applyAlignment="1" applyProtection="1">
      <alignment horizontal="right"/>
    </xf>
    <xf numFmtId="49" fontId="3" fillId="2" borderId="0" xfId="0" applyNumberFormat="1" applyFont="1" applyFill="1" applyProtection="1"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0" borderId="9" xfId="0" applyFont="1" applyBorder="1" applyAlignment="1"/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/>
    <xf numFmtId="0" fontId="3" fillId="0" borderId="1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wrapText="1"/>
    </xf>
    <xf numFmtId="0" fontId="7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/>
    <xf numFmtId="0" fontId="3" fillId="0" borderId="9" xfId="0" applyFont="1" applyBorder="1" applyAlignment="1" applyProtection="1"/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21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3"/>
      <c r="B5" s="3"/>
      <c r="C5" s="3"/>
      <c r="D5" s="3"/>
      <c r="E5" s="3"/>
      <c r="F5" s="356" t="s">
        <v>67</v>
      </c>
      <c r="G5" s="356"/>
      <c r="H5" s="3"/>
      <c r="I5" s="192">
        <v>12.3</v>
      </c>
    </row>
    <row r="6" spans="1:11" x14ac:dyDescent="0.2">
      <c r="A6" s="355" t="s">
        <v>0</v>
      </c>
      <c r="B6" s="355"/>
      <c r="C6" s="170"/>
      <c r="D6" s="4"/>
      <c r="E6" s="4"/>
      <c r="F6" s="357" t="s">
        <v>66</v>
      </c>
      <c r="G6" s="357"/>
      <c r="H6" s="190"/>
      <c r="I6" s="191">
        <v>191</v>
      </c>
    </row>
    <row r="7" spans="1:11" x14ac:dyDescent="0.2">
      <c r="A7" s="6" t="s">
        <v>1</v>
      </c>
      <c r="B7" s="6"/>
      <c r="C7" s="171"/>
      <c r="D7" s="4"/>
      <c r="E7" s="4"/>
      <c r="F7" s="357" t="s">
        <v>68</v>
      </c>
      <c r="G7" s="357"/>
      <c r="H7" s="5"/>
      <c r="I7" s="193">
        <f>I6*I5</f>
        <v>2349.3000000000002</v>
      </c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" t="s">
        <v>6</v>
      </c>
      <c r="C11" s="21" t="s">
        <v>23</v>
      </c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" t="s">
        <v>7</v>
      </c>
      <c r="C12" s="189" t="s">
        <v>24</v>
      </c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" t="s">
        <v>8</v>
      </c>
      <c r="C13" s="189" t="s">
        <v>25</v>
      </c>
      <c r="D13" s="133"/>
      <c r="E13" s="136"/>
      <c r="F13" s="135"/>
      <c r="G13" s="153">
        <f t="shared" si="0"/>
        <v>0</v>
      </c>
      <c r="H13" s="18"/>
      <c r="I13" s="19"/>
    </row>
    <row r="14" spans="1:11" ht="38.25" x14ac:dyDescent="0.2">
      <c r="A14" s="20"/>
      <c r="B14" s="17" t="s">
        <v>9</v>
      </c>
      <c r="C14" s="185" t="s">
        <v>26</v>
      </c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24" t="s">
        <v>10</v>
      </c>
      <c r="C15" s="25" t="s">
        <v>50</v>
      </c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 t="s">
        <v>11</v>
      </c>
      <c r="C16" s="30" t="s">
        <v>81</v>
      </c>
      <c r="D16" s="197"/>
      <c r="E16" s="198"/>
      <c r="F16" s="199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200"/>
      <c r="E17" s="201"/>
      <c r="F17" s="202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203" t="s">
        <v>12</v>
      </c>
      <c r="E18" s="203" t="s">
        <v>20</v>
      </c>
      <c r="F18" s="204"/>
      <c r="G18" s="17"/>
      <c r="H18" s="18"/>
      <c r="I18" s="19"/>
    </row>
    <row r="19" spans="1:13" x14ac:dyDescent="0.2">
      <c r="A19" s="20"/>
      <c r="B19" s="45" t="s">
        <v>6</v>
      </c>
      <c r="C19" s="46" t="s">
        <v>27</v>
      </c>
      <c r="D19" s="141"/>
      <c r="E19" s="142"/>
      <c r="F19" s="205"/>
      <c r="G19" s="153">
        <f>D19*E19</f>
        <v>0</v>
      </c>
      <c r="H19" s="18"/>
      <c r="I19" s="19"/>
    </row>
    <row r="20" spans="1:13" x14ac:dyDescent="0.2">
      <c r="A20" s="20"/>
      <c r="B20" s="45" t="s">
        <v>7</v>
      </c>
      <c r="C20" s="46" t="s">
        <v>28</v>
      </c>
      <c r="D20" s="141"/>
      <c r="E20" s="142"/>
      <c r="F20" s="206"/>
      <c r="G20" s="153">
        <f>D20*E20</f>
        <v>0</v>
      </c>
      <c r="H20" s="18"/>
      <c r="I20" s="19"/>
    </row>
    <row r="21" spans="1:13" x14ac:dyDescent="0.2">
      <c r="A21" s="20"/>
      <c r="B21" s="47" t="s">
        <v>8</v>
      </c>
      <c r="C21" s="48" t="s">
        <v>29</v>
      </c>
      <c r="D21" s="143"/>
      <c r="E21" s="142"/>
      <c r="F21" s="207"/>
      <c r="G21" s="153">
        <f>D21*E21</f>
        <v>0</v>
      </c>
      <c r="H21" s="18"/>
      <c r="I21" s="19"/>
      <c r="M21" s="49"/>
    </row>
    <row r="22" spans="1:13" x14ac:dyDescent="0.2">
      <c r="A22" s="20"/>
      <c r="B22" s="47" t="s">
        <v>9</v>
      </c>
      <c r="C22" s="46" t="s">
        <v>30</v>
      </c>
      <c r="D22" s="143"/>
      <c r="E22" s="142"/>
      <c r="F22" s="207"/>
      <c r="G22" s="153">
        <f>D22*E22</f>
        <v>0</v>
      </c>
      <c r="H22" s="18"/>
      <c r="I22" s="19"/>
    </row>
    <row r="23" spans="1:13" x14ac:dyDescent="0.2">
      <c r="A23" s="20"/>
      <c r="B23" s="47" t="s">
        <v>10</v>
      </c>
      <c r="C23" s="46" t="s">
        <v>31</v>
      </c>
      <c r="D23" s="143"/>
      <c r="E23" s="142"/>
      <c r="F23" s="207"/>
      <c r="G23" s="153">
        <f>D23*E23</f>
        <v>0</v>
      </c>
      <c r="H23" s="18"/>
      <c r="I23" s="19"/>
    </row>
    <row r="24" spans="1:13" ht="15" thickBot="1" x14ac:dyDescent="0.25">
      <c r="A24" s="28"/>
      <c r="B24" s="50" t="s">
        <v>11</v>
      </c>
      <c r="C24" s="51" t="s">
        <v>36</v>
      </c>
      <c r="D24" s="197"/>
      <c r="E24" s="198"/>
      <c r="F24" s="199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200"/>
      <c r="E25" s="201"/>
      <c r="F25" s="202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208" t="s">
        <v>47</v>
      </c>
      <c r="E26" s="204" t="s">
        <v>14</v>
      </c>
      <c r="F26" s="209" t="s">
        <v>46</v>
      </c>
      <c r="G26" s="17"/>
      <c r="H26" s="18"/>
      <c r="I26" s="19"/>
    </row>
    <row r="27" spans="1:13" x14ac:dyDescent="0.2">
      <c r="A27" s="20"/>
      <c r="B27" s="54" t="s">
        <v>6</v>
      </c>
      <c r="C27" s="189" t="s">
        <v>51</v>
      </c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54" t="s">
        <v>7</v>
      </c>
      <c r="C28" s="189" t="s">
        <v>52</v>
      </c>
      <c r="D28" s="144"/>
      <c r="E28" s="210"/>
      <c r="F28" s="211"/>
      <c r="G28" s="153">
        <f>D28</f>
        <v>0</v>
      </c>
      <c r="H28" s="18"/>
      <c r="I28" s="19"/>
    </row>
    <row r="29" spans="1:13" ht="15" thickBot="1" x14ac:dyDescent="0.25">
      <c r="A29" s="28"/>
      <c r="B29" s="57" t="s">
        <v>8</v>
      </c>
      <c r="C29" s="30" t="s">
        <v>38</v>
      </c>
      <c r="D29" s="197"/>
      <c r="E29" s="198"/>
      <c r="F29" s="199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200"/>
      <c r="E30" s="201"/>
      <c r="F30" s="202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212"/>
      <c r="E31" s="213"/>
      <c r="F31" s="199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214"/>
      <c r="E32" s="215"/>
      <c r="F32" s="216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217" t="s">
        <v>12</v>
      </c>
      <c r="E33" s="218" t="s">
        <v>34</v>
      </c>
      <c r="F33" s="219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>
        <f>G31</f>
        <v>0</v>
      </c>
      <c r="F34" s="220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203" t="s">
        <v>13</v>
      </c>
      <c r="E36" s="221" t="s">
        <v>49</v>
      </c>
      <c r="F36" s="204" t="s">
        <v>14</v>
      </c>
      <c r="G36" s="17"/>
      <c r="H36" s="18"/>
      <c r="I36" s="84"/>
    </row>
    <row r="37" spans="1:11" x14ac:dyDescent="0.2">
      <c r="A37" s="20"/>
      <c r="B37" s="45" t="s">
        <v>6</v>
      </c>
      <c r="C37" s="85" t="s">
        <v>82</v>
      </c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47" t="s">
        <v>7</v>
      </c>
      <c r="C38" s="85" t="s">
        <v>53</v>
      </c>
      <c r="D38" s="142"/>
      <c r="E38" s="222"/>
      <c r="F38" s="242"/>
      <c r="G38" s="161">
        <f>D38</f>
        <v>0</v>
      </c>
      <c r="H38" s="18"/>
      <c r="I38" s="84"/>
    </row>
    <row r="39" spans="1:11" x14ac:dyDescent="0.2">
      <c r="A39" s="20"/>
      <c r="B39" s="47" t="s">
        <v>8</v>
      </c>
      <c r="C39" s="85" t="s">
        <v>54</v>
      </c>
      <c r="D39" s="142"/>
      <c r="E39" s="135"/>
      <c r="F39" s="135"/>
      <c r="G39" s="161">
        <f>D39*E39*F39</f>
        <v>0</v>
      </c>
      <c r="H39" s="18"/>
      <c r="I39" s="84"/>
    </row>
    <row r="40" spans="1:11" ht="15" x14ac:dyDescent="0.2">
      <c r="A40" s="86"/>
      <c r="B40" s="54" t="s">
        <v>15</v>
      </c>
      <c r="C40" s="87" t="s">
        <v>55</v>
      </c>
      <c r="D40" s="142"/>
      <c r="E40" s="222"/>
      <c r="F40" s="223"/>
      <c r="G40" s="161">
        <f>D40</f>
        <v>0</v>
      </c>
      <c r="H40" s="88"/>
      <c r="I40" s="89"/>
    </row>
    <row r="41" spans="1:11" x14ac:dyDescent="0.2">
      <c r="A41" s="20"/>
      <c r="B41" s="47" t="s">
        <v>10</v>
      </c>
      <c r="C41" s="189" t="s">
        <v>56</v>
      </c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47" t="s">
        <v>11</v>
      </c>
      <c r="C42" s="85" t="s">
        <v>57</v>
      </c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41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200"/>
      <c r="E44" s="201"/>
      <c r="F44" s="202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203" t="s">
        <v>47</v>
      </c>
      <c r="E45" s="204" t="s">
        <v>14</v>
      </c>
      <c r="F45" s="224"/>
      <c r="G45" s="17"/>
      <c r="H45" s="18"/>
      <c r="I45" s="84"/>
    </row>
    <row r="46" spans="1:11" x14ac:dyDescent="0.2">
      <c r="A46" s="20"/>
      <c r="B46" s="54" t="s">
        <v>6</v>
      </c>
      <c r="C46" s="85" t="s">
        <v>58</v>
      </c>
      <c r="D46" s="142"/>
      <c r="E46" s="135"/>
      <c r="F46" s="211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225"/>
      <c r="E47" s="198"/>
      <c r="F47" s="199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226" t="s">
        <v>12</v>
      </c>
      <c r="E48" s="227" t="s">
        <v>48</v>
      </c>
      <c r="F48" s="2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226" t="s">
        <v>12</v>
      </c>
      <c r="E50" s="229" t="s">
        <v>44</v>
      </c>
      <c r="F50" s="216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230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232"/>
      <c r="E52" s="233"/>
      <c r="F52" s="216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234"/>
      <c r="E53" s="235"/>
      <c r="F53" s="236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237" t="s">
        <v>17</v>
      </c>
      <c r="E54" s="229" t="s">
        <v>18</v>
      </c>
      <c r="F54" s="229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231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238"/>
      <c r="E56" s="238"/>
      <c r="F56" s="239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240"/>
      <c r="E57" s="240"/>
      <c r="F57" s="241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4"/>
      <c r="E58" s="4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qlCci6T08pXQ1tEmCkg9toA4jO0/F2QXkaLI3gS70qLbm/JVpy9U44NI/qtCaO7PRwK5kNdqegX5wVO2I+BT+w==" saltValue="TTVo2VqVRBQjyiqO55FReg==" spinCount="100000" sheet="1" objects="1" scenarios="1"/>
  <mergeCells count="18">
    <mergeCell ref="A8:I8"/>
    <mergeCell ref="A1:I1"/>
    <mergeCell ref="A2:I2"/>
    <mergeCell ref="A4:I4"/>
    <mergeCell ref="A6:B6"/>
    <mergeCell ref="F5:G5"/>
    <mergeCell ref="F6:G6"/>
    <mergeCell ref="F7:G7"/>
    <mergeCell ref="B49:C49"/>
    <mergeCell ref="B51:C51"/>
    <mergeCell ref="B57:C57"/>
    <mergeCell ref="A59:I59"/>
    <mergeCell ref="B10:C10"/>
    <mergeCell ref="B18:C18"/>
    <mergeCell ref="B26:C26"/>
    <mergeCell ref="B31:C31"/>
    <mergeCell ref="B36:C36"/>
    <mergeCell ref="B45:C45"/>
  </mergeCells>
  <pageMargins left="0.2" right="0.2" top="0.2" bottom="0.2" header="0" footer="0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L11" sqref="L11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86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95"/>
      <c r="B3" s="195"/>
      <c r="C3" s="195"/>
      <c r="D3" s="195"/>
      <c r="E3" s="195"/>
      <c r="F3" s="195"/>
      <c r="G3" s="195"/>
      <c r="H3" s="195"/>
      <c r="I3" s="195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</row>
    <row r="6" spans="1:11" x14ac:dyDescent="0.2">
      <c r="A6" s="355" t="s">
        <v>0</v>
      </c>
      <c r="B6" s="355"/>
      <c r="C6" s="170"/>
      <c r="D6" s="194"/>
      <c r="E6" s="194"/>
      <c r="F6" s="5"/>
      <c r="G6" s="358"/>
      <c r="H6" s="358"/>
      <c r="I6" s="358"/>
    </row>
    <row r="7" spans="1:11" x14ac:dyDescent="0.2">
      <c r="A7" s="6" t="s">
        <v>1</v>
      </c>
      <c r="B7" s="6"/>
      <c r="C7" s="171"/>
      <c r="D7" s="194"/>
      <c r="E7" s="194"/>
      <c r="F7" s="5"/>
      <c r="G7" s="7"/>
      <c r="H7" s="5"/>
      <c r="I7" s="5"/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2"/>
      <c r="C11" s="173"/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2"/>
      <c r="C12" s="174"/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2"/>
      <c r="C13" s="174"/>
      <c r="D13" s="133"/>
      <c r="E13" s="136"/>
      <c r="F13" s="135"/>
      <c r="G13" s="153">
        <f t="shared" si="0"/>
        <v>0</v>
      </c>
      <c r="H13" s="18"/>
      <c r="I13" s="19"/>
    </row>
    <row r="14" spans="1:11" x14ac:dyDescent="0.2">
      <c r="A14" s="20"/>
      <c r="B14" s="172"/>
      <c r="C14" s="175"/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176"/>
      <c r="C15" s="177"/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/>
      <c r="C16" s="30" t="s">
        <v>62</v>
      </c>
      <c r="D16" s="31"/>
      <c r="E16" s="32"/>
      <c r="F16" s="33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37"/>
      <c r="E17" s="38"/>
      <c r="F17" s="39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15" t="s">
        <v>12</v>
      </c>
      <c r="E18" s="15" t="s">
        <v>20</v>
      </c>
      <c r="F18" s="44"/>
      <c r="G18" s="17"/>
      <c r="H18" s="18"/>
      <c r="I18" s="19"/>
    </row>
    <row r="19" spans="1:13" x14ac:dyDescent="0.2">
      <c r="A19" s="20"/>
      <c r="B19" s="178"/>
      <c r="C19" s="179"/>
      <c r="D19" s="141"/>
      <c r="E19" s="142"/>
      <c r="F19" s="121"/>
      <c r="G19" s="153">
        <f>D19*E19</f>
        <v>0</v>
      </c>
      <c r="H19" s="18"/>
      <c r="I19" s="19"/>
    </row>
    <row r="20" spans="1:13" x14ac:dyDescent="0.2">
      <c r="A20" s="20"/>
      <c r="B20" s="178"/>
      <c r="C20" s="179"/>
      <c r="D20" s="141"/>
      <c r="E20" s="142"/>
      <c r="F20" s="122"/>
      <c r="G20" s="153">
        <f>D20*E20</f>
        <v>0</v>
      </c>
      <c r="H20" s="18"/>
      <c r="I20" s="19"/>
    </row>
    <row r="21" spans="1:13" x14ac:dyDescent="0.2">
      <c r="A21" s="20"/>
      <c r="B21" s="180"/>
      <c r="C21" s="181"/>
      <c r="D21" s="143"/>
      <c r="E21" s="142"/>
      <c r="F21" s="123"/>
      <c r="G21" s="153">
        <f>D21*E21</f>
        <v>0</v>
      </c>
      <c r="H21" s="18"/>
      <c r="I21" s="19"/>
      <c r="M21" s="49"/>
    </row>
    <row r="22" spans="1:13" x14ac:dyDescent="0.2">
      <c r="A22" s="20"/>
      <c r="B22" s="180"/>
      <c r="C22" s="179"/>
      <c r="D22" s="143"/>
      <c r="E22" s="142"/>
      <c r="F22" s="123"/>
      <c r="G22" s="153">
        <f>D22*E22</f>
        <v>0</v>
      </c>
      <c r="H22" s="18"/>
      <c r="I22" s="19"/>
    </row>
    <row r="23" spans="1:13" x14ac:dyDescent="0.2">
      <c r="A23" s="20"/>
      <c r="B23" s="180"/>
      <c r="C23" s="179"/>
      <c r="D23" s="143"/>
      <c r="E23" s="142"/>
      <c r="F23" s="123"/>
      <c r="G23" s="153">
        <f>D23*E23</f>
        <v>0</v>
      </c>
      <c r="H23" s="18"/>
      <c r="I23" s="19"/>
    </row>
    <row r="24" spans="1:13" ht="15" thickBot="1" x14ac:dyDescent="0.25">
      <c r="A24" s="28"/>
      <c r="B24" s="50"/>
      <c r="C24" s="51" t="s">
        <v>63</v>
      </c>
      <c r="D24" s="31"/>
      <c r="E24" s="32"/>
      <c r="F24" s="33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37"/>
      <c r="E25" s="38"/>
      <c r="F25" s="39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16" t="s">
        <v>47</v>
      </c>
      <c r="E26" s="44" t="s">
        <v>14</v>
      </c>
      <c r="F26" s="119" t="s">
        <v>46</v>
      </c>
      <c r="G26" s="17"/>
      <c r="H26" s="18"/>
      <c r="I26" s="19"/>
    </row>
    <row r="27" spans="1:13" x14ac:dyDescent="0.2">
      <c r="A27" s="20"/>
      <c r="B27" s="182"/>
      <c r="C27" s="174"/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182"/>
      <c r="C28" s="174"/>
      <c r="D28" s="144"/>
      <c r="E28" s="55"/>
      <c r="F28" s="56"/>
      <c r="G28" s="153">
        <f>D28</f>
        <v>0</v>
      </c>
      <c r="H28" s="18"/>
      <c r="I28" s="19"/>
    </row>
    <row r="29" spans="1:13" ht="15" thickBot="1" x14ac:dyDescent="0.25">
      <c r="A29" s="28"/>
      <c r="B29" s="57"/>
      <c r="C29" s="30" t="s">
        <v>64</v>
      </c>
      <c r="D29" s="31"/>
      <c r="E29" s="32"/>
      <c r="F29" s="33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37"/>
      <c r="E30" s="38"/>
      <c r="F30" s="39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61"/>
      <c r="E31" s="62"/>
      <c r="F31" s="33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66"/>
      <c r="E32" s="67"/>
      <c r="F32" s="68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74" t="s">
        <v>12</v>
      </c>
      <c r="E33" s="120" t="s">
        <v>34</v>
      </c>
      <c r="F33" s="75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131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15" t="s">
        <v>13</v>
      </c>
      <c r="E36" s="130" t="s">
        <v>49</v>
      </c>
      <c r="F36" s="44" t="s">
        <v>14</v>
      </c>
      <c r="G36" s="17"/>
      <c r="H36" s="18"/>
      <c r="I36" s="84"/>
    </row>
    <row r="37" spans="1:11" x14ac:dyDescent="0.2">
      <c r="A37" s="20"/>
      <c r="B37" s="178"/>
      <c r="C37" s="183"/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180"/>
      <c r="C38" s="183"/>
      <c r="D38" s="142"/>
      <c r="E38" s="52"/>
      <c r="F38" s="118"/>
      <c r="G38" s="161">
        <f>D38</f>
        <v>0</v>
      </c>
      <c r="H38" s="18"/>
      <c r="I38" s="84"/>
    </row>
    <row r="39" spans="1:11" x14ac:dyDescent="0.2">
      <c r="A39" s="20"/>
      <c r="B39" s="180"/>
      <c r="C39" s="183"/>
      <c r="D39" s="142"/>
      <c r="E39" s="135"/>
      <c r="F39" s="135"/>
      <c r="G39" s="161">
        <f>D39*E39*F39</f>
        <v>0</v>
      </c>
      <c r="H39" s="18"/>
      <c r="I39" s="84"/>
    </row>
    <row r="40" spans="1:11" x14ac:dyDescent="0.2">
      <c r="A40" s="86"/>
      <c r="B40" s="182"/>
      <c r="C40" s="184"/>
      <c r="D40" s="142"/>
      <c r="E40" s="125"/>
      <c r="F40" s="126"/>
      <c r="G40" s="161">
        <f>D40</f>
        <v>0</v>
      </c>
      <c r="H40" s="88"/>
      <c r="I40" s="89"/>
    </row>
    <row r="41" spans="1:11" x14ac:dyDescent="0.2">
      <c r="A41" s="20"/>
      <c r="B41" s="180"/>
      <c r="C41" s="174"/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180"/>
      <c r="C42" s="183"/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65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37"/>
      <c r="E44" s="38"/>
      <c r="F44" s="39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15" t="s">
        <v>47</v>
      </c>
      <c r="E45" s="44" t="s">
        <v>14</v>
      </c>
      <c r="F45" s="53"/>
      <c r="G45" s="17"/>
      <c r="H45" s="18"/>
      <c r="I45" s="84"/>
    </row>
    <row r="46" spans="1:11" x14ac:dyDescent="0.2">
      <c r="A46" s="20"/>
      <c r="B46" s="54"/>
      <c r="C46" s="85"/>
      <c r="D46" s="142"/>
      <c r="E46" s="135"/>
      <c r="F46" s="56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91"/>
      <c r="E47" s="32"/>
      <c r="F47" s="33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115" t="s">
        <v>12</v>
      </c>
      <c r="E48" s="129" t="s">
        <v>48</v>
      </c>
      <c r="F48" s="1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115" t="s">
        <v>12</v>
      </c>
      <c r="E50" s="104" t="s">
        <v>44</v>
      </c>
      <c r="F50" s="68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98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93"/>
      <c r="E52" s="94"/>
      <c r="F52" s="68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100"/>
      <c r="E53" s="101"/>
      <c r="F53" s="102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103" t="s">
        <v>17</v>
      </c>
      <c r="E54" s="104" t="s">
        <v>18</v>
      </c>
      <c r="F54" s="104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132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81"/>
      <c r="E56" s="81"/>
      <c r="F56" s="107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109"/>
      <c r="E57" s="109"/>
      <c r="F57" s="110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94"/>
      <c r="E58" s="194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Lq/5P4iXOJyH7U/6MnyU1g3N1xY3yvrtoY6FWVnl+/WTxaDbaOvDU41P85wqBTBWcnSIMCwtjpTsEh5wisJWlQ==" saltValue="T3OcufGiK/1tRiz+rJ9ezg==" spinCount="100000" sheet="1" objects="1" scenarios="1"/>
  <mergeCells count="16">
    <mergeCell ref="A8:I8"/>
    <mergeCell ref="A1:I1"/>
    <mergeCell ref="A2:I2"/>
    <mergeCell ref="A4:I4"/>
    <mergeCell ref="A6:B6"/>
    <mergeCell ref="G6:I6"/>
    <mergeCell ref="B49:C49"/>
    <mergeCell ref="B51:C51"/>
    <mergeCell ref="B57:C57"/>
    <mergeCell ref="A59:I59"/>
    <mergeCell ref="B10:C10"/>
    <mergeCell ref="B18:C18"/>
    <mergeCell ref="B26:C26"/>
    <mergeCell ref="B31:C31"/>
    <mergeCell ref="B36:C36"/>
    <mergeCell ref="B45:C4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D6" sqref="D6"/>
    </sheetView>
  </sheetViews>
  <sheetFormatPr defaultRowHeight="14.25" x14ac:dyDescent="0.2"/>
  <cols>
    <col min="1" max="1" width="3.5703125" style="1" customWidth="1"/>
    <col min="2" max="2" width="9.28515625" style="1" customWidth="1"/>
    <col min="3" max="3" width="71.42578125" style="1" customWidth="1"/>
    <col min="4" max="8" width="13.85546875" style="114" bestFit="1" customWidth="1"/>
    <col min="9" max="9" width="11.28515625" style="1" bestFit="1" customWidth="1"/>
    <col min="10" max="10" width="9.140625" style="1"/>
    <col min="11" max="11" width="11.5703125" style="1" bestFit="1" customWidth="1"/>
    <col min="12" max="12" width="39" style="1" customWidth="1"/>
    <col min="13" max="16384" width="9.140625" style="1"/>
  </cols>
  <sheetData>
    <row r="1" spans="1:11" x14ac:dyDescent="0.2">
      <c r="A1" s="361" t="s">
        <v>88</v>
      </c>
      <c r="B1" s="361"/>
      <c r="C1" s="361"/>
      <c r="D1" s="361"/>
      <c r="E1" s="361"/>
      <c r="F1" s="361"/>
      <c r="G1" s="361"/>
      <c r="H1" s="361"/>
      <c r="I1" s="361"/>
    </row>
    <row r="2" spans="1:11" x14ac:dyDescent="0.2">
      <c r="A2" s="362" t="s">
        <v>89</v>
      </c>
      <c r="B2" s="362"/>
      <c r="C2" s="362"/>
      <c r="D2" s="362"/>
      <c r="E2" s="362"/>
      <c r="F2" s="362"/>
      <c r="G2" s="362"/>
      <c r="H2" s="362"/>
      <c r="I2" s="362"/>
    </row>
    <row r="3" spans="1:11" x14ac:dyDescent="0.2">
      <c r="A3" s="243"/>
      <c r="B3" s="243"/>
      <c r="C3" s="243"/>
      <c r="D3" s="243"/>
      <c r="E3" s="243"/>
      <c r="F3" s="243"/>
      <c r="G3" s="243"/>
      <c r="H3" s="243"/>
      <c r="I3" s="243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244"/>
      <c r="B5" s="244"/>
      <c r="C5" s="244"/>
      <c r="D5" s="245"/>
      <c r="E5" s="245"/>
      <c r="F5" s="245"/>
      <c r="G5" s="359" t="s">
        <v>67</v>
      </c>
      <c r="H5" s="359"/>
      <c r="I5" s="246">
        <v>12.3</v>
      </c>
    </row>
    <row r="6" spans="1:11" x14ac:dyDescent="0.2">
      <c r="A6" s="363" t="s">
        <v>0</v>
      </c>
      <c r="B6" s="363"/>
      <c r="C6" s="338"/>
      <c r="D6" s="247"/>
      <c r="E6" s="247"/>
      <c r="F6" s="247"/>
      <c r="G6" s="360" t="s">
        <v>78</v>
      </c>
      <c r="H6" s="360"/>
      <c r="I6" s="248">
        <f>'SFY 2021'!I6+'SFY 2022'!I6+'SFY 2023'!I6+'SFY 2024'!I6+'SFY 2025'!I6</f>
        <v>1210</v>
      </c>
    </row>
    <row r="7" spans="1:11" x14ac:dyDescent="0.2">
      <c r="A7" s="249" t="s">
        <v>1</v>
      </c>
      <c r="B7" s="249"/>
      <c r="C7" s="339"/>
      <c r="D7" s="247"/>
      <c r="E7" s="247"/>
      <c r="F7" s="247"/>
      <c r="G7" s="360" t="s">
        <v>68</v>
      </c>
      <c r="H7" s="360"/>
      <c r="I7" s="250">
        <f>I6*I5</f>
        <v>14883</v>
      </c>
    </row>
    <row r="8" spans="1:11" ht="15" customHeight="1" thickBot="1" x14ac:dyDescent="0.25">
      <c r="A8" s="364"/>
      <c r="B8" s="364"/>
      <c r="C8" s="364"/>
      <c r="D8" s="365"/>
      <c r="E8" s="365"/>
      <c r="F8" s="365"/>
      <c r="G8" s="365"/>
      <c r="H8" s="365"/>
      <c r="I8" s="364"/>
    </row>
    <row r="9" spans="1:11" ht="27" customHeight="1" x14ac:dyDescent="0.2">
      <c r="A9" s="251"/>
      <c r="B9" s="252"/>
      <c r="C9" s="252"/>
      <c r="D9" s="253" t="s">
        <v>73</v>
      </c>
      <c r="E9" s="253" t="s">
        <v>74</v>
      </c>
      <c r="F9" s="253" t="s">
        <v>75</v>
      </c>
      <c r="G9" s="253" t="s">
        <v>76</v>
      </c>
      <c r="H9" s="253" t="s">
        <v>77</v>
      </c>
      <c r="I9" s="254" t="s">
        <v>3</v>
      </c>
    </row>
    <row r="10" spans="1:11" ht="23.25" customHeight="1" x14ac:dyDescent="0.2">
      <c r="A10" s="255">
        <v>1</v>
      </c>
      <c r="B10" s="366" t="s">
        <v>79</v>
      </c>
      <c r="C10" s="367"/>
      <c r="D10" s="256"/>
      <c r="E10" s="256"/>
      <c r="F10" s="256"/>
      <c r="G10" s="256"/>
      <c r="H10" s="256"/>
      <c r="I10" s="257"/>
    </row>
    <row r="11" spans="1:11" x14ac:dyDescent="0.2">
      <c r="A11" s="258"/>
      <c r="B11" s="256" t="s">
        <v>6</v>
      </c>
      <c r="C11" s="259" t="s">
        <v>23</v>
      </c>
      <c r="D11" s="260">
        <f>'SFY 2021'!G11</f>
        <v>0</v>
      </c>
      <c r="E11" s="260">
        <f>'SFY 2022'!G11</f>
        <v>0</v>
      </c>
      <c r="F11" s="260">
        <f>'SFY 2023'!G11</f>
        <v>0</v>
      </c>
      <c r="G11" s="260">
        <f>'SFY 2024'!G11</f>
        <v>0</v>
      </c>
      <c r="H11" s="260">
        <f>'SFY 2025'!G11</f>
        <v>0</v>
      </c>
      <c r="I11" s="261">
        <f>SUM(D11:H11)</f>
        <v>0</v>
      </c>
      <c r="K11" s="22"/>
    </row>
    <row r="12" spans="1:11" x14ac:dyDescent="0.2">
      <c r="A12" s="258"/>
      <c r="B12" s="256" t="s">
        <v>7</v>
      </c>
      <c r="C12" s="262" t="s">
        <v>24</v>
      </c>
      <c r="D12" s="260">
        <f>'SFY 2021'!G12</f>
        <v>0</v>
      </c>
      <c r="E12" s="260">
        <f>'SFY 2022'!G12</f>
        <v>0</v>
      </c>
      <c r="F12" s="260">
        <f>'SFY 2023'!G12</f>
        <v>0</v>
      </c>
      <c r="G12" s="260">
        <f>'SFY 2024'!G12</f>
        <v>0</v>
      </c>
      <c r="H12" s="260">
        <f>'SFY 2025'!G12</f>
        <v>0</v>
      </c>
      <c r="I12" s="261">
        <f>SUM(D12:H12)</f>
        <v>0</v>
      </c>
    </row>
    <row r="13" spans="1:11" x14ac:dyDescent="0.2">
      <c r="A13" s="258"/>
      <c r="B13" s="256" t="s">
        <v>8</v>
      </c>
      <c r="C13" s="262" t="s">
        <v>25</v>
      </c>
      <c r="D13" s="260">
        <f>'SFY 2021'!G13</f>
        <v>0</v>
      </c>
      <c r="E13" s="260">
        <f>'SFY 2022'!G13</f>
        <v>0</v>
      </c>
      <c r="F13" s="260">
        <f>'SFY 2023'!G13</f>
        <v>0</v>
      </c>
      <c r="G13" s="260">
        <f>'SFY 2024'!G13</f>
        <v>0</v>
      </c>
      <c r="H13" s="260">
        <f>'SFY 2025'!G13</f>
        <v>0</v>
      </c>
      <c r="I13" s="261">
        <f>SUM(D13:H13)</f>
        <v>0</v>
      </c>
    </row>
    <row r="14" spans="1:11" ht="38.25" x14ac:dyDescent="0.2">
      <c r="A14" s="258"/>
      <c r="B14" s="256" t="s">
        <v>9</v>
      </c>
      <c r="C14" s="263" t="s">
        <v>26</v>
      </c>
      <c r="D14" s="264">
        <f>'SFY 2021'!G14</f>
        <v>0</v>
      </c>
      <c r="E14" s="264">
        <f>'SFY 2022'!G14</f>
        <v>0</v>
      </c>
      <c r="F14" s="264">
        <f>'SFY 2023'!G14</f>
        <v>0</v>
      </c>
      <c r="G14" s="264">
        <f>'SFY 2024'!G14</f>
        <v>0</v>
      </c>
      <c r="H14" s="264">
        <f>'SFY 2025'!G14</f>
        <v>0</v>
      </c>
      <c r="I14" s="261">
        <f>SUM(D14:H14)</f>
        <v>0</v>
      </c>
    </row>
    <row r="15" spans="1:11" x14ac:dyDescent="0.2">
      <c r="A15" s="265"/>
      <c r="B15" s="266" t="s">
        <v>10</v>
      </c>
      <c r="C15" s="267" t="s">
        <v>50</v>
      </c>
      <c r="D15" s="268">
        <f>'SFY 2021'!G15</f>
        <v>0</v>
      </c>
      <c r="E15" s="264">
        <f>'SFY 2022'!G15</f>
        <v>0</v>
      </c>
      <c r="F15" s="264">
        <f>'SFY 2023'!G15</f>
        <v>0</v>
      </c>
      <c r="G15" s="264">
        <f>'SFY 2024'!G15</f>
        <v>0</v>
      </c>
      <c r="H15" s="264">
        <f>'SFY 2025'!G15</f>
        <v>0</v>
      </c>
      <c r="I15" s="261">
        <f>SUM(D15:H15)</f>
        <v>0</v>
      </c>
    </row>
    <row r="16" spans="1:11" ht="15" thickBot="1" x14ac:dyDescent="0.25">
      <c r="A16" s="269"/>
      <c r="B16" s="270" t="s">
        <v>11</v>
      </c>
      <c r="C16" s="271" t="s">
        <v>81</v>
      </c>
      <c r="D16" s="272">
        <f>ROUND(SUM(D11:D15),2)</f>
        <v>0</v>
      </c>
      <c r="E16" s="272">
        <f>ROUND(SUM(E11:E15),2)</f>
        <v>0</v>
      </c>
      <c r="F16" s="272">
        <f t="shared" ref="F16:I16" si="0">ROUND(SUM(F11:F15),2)</f>
        <v>0</v>
      </c>
      <c r="G16" s="272">
        <f t="shared" si="0"/>
        <v>0</v>
      </c>
      <c r="H16" s="272">
        <f t="shared" si="0"/>
        <v>0</v>
      </c>
      <c r="I16" s="273">
        <f t="shared" si="0"/>
        <v>0</v>
      </c>
    </row>
    <row r="17" spans="1:9" ht="15" thickTop="1" x14ac:dyDescent="0.2">
      <c r="A17" s="274"/>
      <c r="B17" s="275"/>
      <c r="C17" s="200"/>
      <c r="D17" s="276"/>
      <c r="E17" s="256"/>
      <c r="F17" s="256"/>
      <c r="G17" s="256"/>
      <c r="H17" s="256"/>
      <c r="I17" s="277"/>
    </row>
    <row r="18" spans="1:9" x14ac:dyDescent="0.2">
      <c r="A18" s="278">
        <v>2</v>
      </c>
      <c r="B18" s="366" t="s">
        <v>35</v>
      </c>
      <c r="C18" s="367"/>
      <c r="D18" s="256"/>
      <c r="E18" s="256"/>
      <c r="F18" s="256"/>
      <c r="G18" s="256"/>
      <c r="H18" s="256"/>
      <c r="I18" s="257"/>
    </row>
    <row r="19" spans="1:9" x14ac:dyDescent="0.2">
      <c r="A19" s="258"/>
      <c r="B19" s="279" t="s">
        <v>6</v>
      </c>
      <c r="C19" s="280" t="s">
        <v>27</v>
      </c>
      <c r="D19" s="260">
        <f>'SFY 2021'!G19</f>
        <v>0</v>
      </c>
      <c r="E19" s="260">
        <f>'SFY 2022'!G19</f>
        <v>0</v>
      </c>
      <c r="F19" s="260">
        <f>'SFY 2023'!G19</f>
        <v>0</v>
      </c>
      <c r="G19" s="260">
        <f>'SFY 2024'!G19</f>
        <v>0</v>
      </c>
      <c r="H19" s="260">
        <f>'SFY 2025'!G19</f>
        <v>0</v>
      </c>
      <c r="I19" s="261">
        <f>SUM(D19:H19)</f>
        <v>0</v>
      </c>
    </row>
    <row r="20" spans="1:9" x14ac:dyDescent="0.2">
      <c r="A20" s="258"/>
      <c r="B20" s="279" t="s">
        <v>7</v>
      </c>
      <c r="C20" s="280" t="s">
        <v>28</v>
      </c>
      <c r="D20" s="260">
        <f>'SFY 2021'!G20</f>
        <v>0</v>
      </c>
      <c r="E20" s="260">
        <f>'SFY 2022'!G20</f>
        <v>0</v>
      </c>
      <c r="F20" s="260">
        <f>'SFY 2023'!G20</f>
        <v>0</v>
      </c>
      <c r="G20" s="260">
        <f>'SFY 2024'!G20</f>
        <v>0</v>
      </c>
      <c r="H20" s="260">
        <f>'SFY 2025'!G20</f>
        <v>0</v>
      </c>
      <c r="I20" s="261">
        <f>SUM(D20:H20)</f>
        <v>0</v>
      </c>
    </row>
    <row r="21" spans="1:9" x14ac:dyDescent="0.2">
      <c r="A21" s="258"/>
      <c r="B21" s="281" t="s">
        <v>8</v>
      </c>
      <c r="C21" s="282" t="s">
        <v>29</v>
      </c>
      <c r="D21" s="260">
        <f>'SFY 2021'!G21</f>
        <v>0</v>
      </c>
      <c r="E21" s="260">
        <f>'SFY 2022'!G21</f>
        <v>0</v>
      </c>
      <c r="F21" s="260">
        <f>'SFY 2023'!G21</f>
        <v>0</v>
      </c>
      <c r="G21" s="260">
        <f>'SFY 2024'!G21</f>
        <v>0</v>
      </c>
      <c r="H21" s="260">
        <f>'SFY 2025'!G21</f>
        <v>0</v>
      </c>
      <c r="I21" s="261">
        <f>SUM(D21:H21)</f>
        <v>0</v>
      </c>
    </row>
    <row r="22" spans="1:9" x14ac:dyDescent="0.2">
      <c r="A22" s="258"/>
      <c r="B22" s="281" t="s">
        <v>9</v>
      </c>
      <c r="C22" s="280" t="s">
        <v>30</v>
      </c>
      <c r="D22" s="260">
        <f>'SFY 2021'!G22</f>
        <v>0</v>
      </c>
      <c r="E22" s="260">
        <f>'SFY 2022'!G22</f>
        <v>0</v>
      </c>
      <c r="F22" s="260">
        <f>'SFY 2023'!G22</f>
        <v>0</v>
      </c>
      <c r="G22" s="260">
        <f>'SFY 2024'!G22</f>
        <v>0</v>
      </c>
      <c r="H22" s="260">
        <f>'SFY 2025'!G22</f>
        <v>0</v>
      </c>
      <c r="I22" s="261">
        <f>SUM(D22:H22)</f>
        <v>0</v>
      </c>
    </row>
    <row r="23" spans="1:9" x14ac:dyDescent="0.2">
      <c r="A23" s="258"/>
      <c r="B23" s="281" t="s">
        <v>10</v>
      </c>
      <c r="C23" s="280" t="s">
        <v>31</v>
      </c>
      <c r="D23" s="260">
        <f>'SFY 2021'!G23</f>
        <v>0</v>
      </c>
      <c r="E23" s="260">
        <f>'SFY 2022'!G23</f>
        <v>0</v>
      </c>
      <c r="F23" s="260">
        <f>'SFY 2023'!G23</f>
        <v>0</v>
      </c>
      <c r="G23" s="260">
        <f>'SFY 2024'!G23</f>
        <v>0</v>
      </c>
      <c r="H23" s="260">
        <f>'SFY 2025'!G23</f>
        <v>0</v>
      </c>
      <c r="I23" s="261">
        <f>SUM(D23:H23)</f>
        <v>0</v>
      </c>
    </row>
    <row r="24" spans="1:9" ht="15" thickBot="1" x14ac:dyDescent="0.25">
      <c r="A24" s="269"/>
      <c r="B24" s="283" t="s">
        <v>11</v>
      </c>
      <c r="C24" s="284" t="s">
        <v>36</v>
      </c>
      <c r="D24" s="272">
        <f>ROUND(SUM(D19:D23),0)</f>
        <v>0</v>
      </c>
      <c r="E24" s="272">
        <f t="shared" ref="E24:I24" si="1">ROUND(SUM(E19:E23),0)</f>
        <v>0</v>
      </c>
      <c r="F24" s="272">
        <f t="shared" si="1"/>
        <v>0</v>
      </c>
      <c r="G24" s="272">
        <f t="shared" si="1"/>
        <v>0</v>
      </c>
      <c r="H24" s="272">
        <f t="shared" si="1"/>
        <v>0</v>
      </c>
      <c r="I24" s="273">
        <f t="shared" si="1"/>
        <v>0</v>
      </c>
    </row>
    <row r="25" spans="1:9" ht="15" thickTop="1" x14ac:dyDescent="0.2">
      <c r="A25" s="274"/>
      <c r="B25" s="275"/>
      <c r="C25" s="275"/>
      <c r="D25" s="276"/>
      <c r="E25" s="256"/>
      <c r="F25" s="256"/>
      <c r="G25" s="256"/>
      <c r="H25" s="256"/>
      <c r="I25" s="277"/>
    </row>
    <row r="26" spans="1:9" ht="24.75" customHeight="1" x14ac:dyDescent="0.2">
      <c r="A26" s="285">
        <v>3</v>
      </c>
      <c r="B26" s="366" t="s">
        <v>37</v>
      </c>
      <c r="C26" s="367"/>
      <c r="D26" s="256"/>
      <c r="E26" s="256"/>
      <c r="F26" s="256"/>
      <c r="G26" s="256"/>
      <c r="H26" s="256"/>
      <c r="I26" s="257"/>
    </row>
    <row r="27" spans="1:9" x14ac:dyDescent="0.2">
      <c r="A27" s="258"/>
      <c r="B27" s="286" t="s">
        <v>6</v>
      </c>
      <c r="C27" s="262" t="s">
        <v>51</v>
      </c>
      <c r="D27" s="260">
        <f>'SFY 2021'!G27</f>
        <v>0</v>
      </c>
      <c r="E27" s="260">
        <f>'SFY 2022'!G27</f>
        <v>0</v>
      </c>
      <c r="F27" s="260">
        <f>'SFY 2023'!G27</f>
        <v>0</v>
      </c>
      <c r="G27" s="260">
        <f>'SFY 2024'!G27</f>
        <v>0</v>
      </c>
      <c r="H27" s="260">
        <f>'SFY 2025'!G27</f>
        <v>0</v>
      </c>
      <c r="I27" s="261">
        <f>SUM(D27:H27)</f>
        <v>0</v>
      </c>
    </row>
    <row r="28" spans="1:9" x14ac:dyDescent="0.2">
      <c r="A28" s="258"/>
      <c r="B28" s="286" t="s">
        <v>7</v>
      </c>
      <c r="C28" s="262" t="s">
        <v>52</v>
      </c>
      <c r="D28" s="260">
        <f>'SFY 2021'!G28</f>
        <v>0</v>
      </c>
      <c r="E28" s="260">
        <f>'SFY 2022'!G28</f>
        <v>0</v>
      </c>
      <c r="F28" s="260">
        <f>'SFY 2023'!G28</f>
        <v>0</v>
      </c>
      <c r="G28" s="260">
        <f>'SFY 2024'!G28</f>
        <v>0</v>
      </c>
      <c r="H28" s="260">
        <f>'SFY 2025'!G28</f>
        <v>0</v>
      </c>
      <c r="I28" s="261">
        <f>SUM(D28:H28)</f>
        <v>0</v>
      </c>
    </row>
    <row r="29" spans="1:9" ht="15" thickBot="1" x14ac:dyDescent="0.25">
      <c r="A29" s="269"/>
      <c r="B29" s="287" t="s">
        <v>8</v>
      </c>
      <c r="C29" s="271" t="s">
        <v>38</v>
      </c>
      <c r="D29" s="272">
        <f t="shared" ref="D29:I29" si="2">ROUND(SUM(D27:D28),0)</f>
        <v>0</v>
      </c>
      <c r="E29" s="272">
        <f t="shared" si="2"/>
        <v>0</v>
      </c>
      <c r="F29" s="272">
        <f t="shared" si="2"/>
        <v>0</v>
      </c>
      <c r="G29" s="272">
        <f t="shared" si="2"/>
        <v>0</v>
      </c>
      <c r="H29" s="272">
        <f t="shared" si="2"/>
        <v>0</v>
      </c>
      <c r="I29" s="273">
        <f t="shared" si="2"/>
        <v>0</v>
      </c>
    </row>
    <row r="30" spans="1:9" ht="15" thickTop="1" x14ac:dyDescent="0.2">
      <c r="A30" s="274"/>
      <c r="B30" s="275"/>
      <c r="C30" s="288"/>
      <c r="D30" s="276"/>
      <c r="E30" s="256"/>
      <c r="F30" s="256"/>
      <c r="G30" s="256"/>
      <c r="H30" s="256"/>
      <c r="I30" s="289"/>
    </row>
    <row r="31" spans="1:9" ht="15" thickBot="1" x14ac:dyDescent="0.25">
      <c r="A31" s="290">
        <v>4</v>
      </c>
      <c r="B31" s="368" t="s">
        <v>39</v>
      </c>
      <c r="C31" s="369"/>
      <c r="D31" s="272">
        <f>ROUND(D16+D24+D29,2)</f>
        <v>0</v>
      </c>
      <c r="E31" s="272">
        <f t="shared" ref="E31:I31" si="3">ROUND(E16+E24+E29,2)</f>
        <v>0</v>
      </c>
      <c r="F31" s="272">
        <f t="shared" si="3"/>
        <v>0</v>
      </c>
      <c r="G31" s="272">
        <f t="shared" si="3"/>
        <v>0</v>
      </c>
      <c r="H31" s="272">
        <f t="shared" si="3"/>
        <v>0</v>
      </c>
      <c r="I31" s="273">
        <f t="shared" si="3"/>
        <v>0</v>
      </c>
    </row>
    <row r="32" spans="1:9" ht="15" thickTop="1" x14ac:dyDescent="0.2">
      <c r="A32" s="291"/>
      <c r="B32" s="292"/>
      <c r="C32" s="293"/>
      <c r="D32" s="294"/>
      <c r="E32" s="295"/>
      <c r="F32" s="295"/>
      <c r="G32" s="295"/>
      <c r="H32" s="295"/>
      <c r="I32" s="296"/>
    </row>
    <row r="33" spans="1:11" ht="29.25" customHeight="1" x14ac:dyDescent="0.2">
      <c r="A33" s="297">
        <v>5</v>
      </c>
      <c r="B33" s="298" t="s">
        <v>32</v>
      </c>
      <c r="C33" s="299"/>
      <c r="D33" s="300"/>
      <c r="E33" s="295"/>
      <c r="F33" s="295"/>
      <c r="G33" s="295"/>
      <c r="H33" s="295"/>
      <c r="I33" s="301"/>
    </row>
    <row r="34" spans="1:11" ht="15" thickBot="1" x14ac:dyDescent="0.25">
      <c r="A34" s="269"/>
      <c r="B34" s="302"/>
      <c r="C34" s="284" t="s">
        <v>33</v>
      </c>
      <c r="D34" s="303">
        <f>'SFY 2021'!$G$34</f>
        <v>0</v>
      </c>
      <c r="E34" s="304">
        <f>'SFY 2022'!$G$34</f>
        <v>0</v>
      </c>
      <c r="F34" s="304">
        <f>'SFY 2023'!$G$34</f>
        <v>0</v>
      </c>
      <c r="G34" s="304">
        <f>'SFY 2024'!$G$34</f>
        <v>0</v>
      </c>
      <c r="H34" s="304">
        <f>'SFY 2025'!$G$34</f>
        <v>0</v>
      </c>
      <c r="I34" s="305">
        <f>SUM(D34:H34)</f>
        <v>0</v>
      </c>
      <c r="K34" s="124"/>
    </row>
    <row r="35" spans="1:11" ht="15" thickTop="1" x14ac:dyDescent="0.2">
      <c r="A35" s="274"/>
      <c r="B35" s="275"/>
      <c r="C35" s="306"/>
      <c r="D35" s="307"/>
      <c r="E35" s="308"/>
      <c r="F35" s="308"/>
      <c r="G35" s="308"/>
      <c r="H35" s="308"/>
      <c r="I35" s="309"/>
    </row>
    <row r="36" spans="1:11" ht="24.75" customHeight="1" x14ac:dyDescent="0.2">
      <c r="A36" s="255">
        <v>6</v>
      </c>
      <c r="B36" s="370" t="s">
        <v>40</v>
      </c>
      <c r="C36" s="371"/>
      <c r="D36" s="256"/>
      <c r="E36" s="256"/>
      <c r="F36" s="256"/>
      <c r="G36" s="256"/>
      <c r="H36" s="256"/>
      <c r="I36" s="310"/>
    </row>
    <row r="37" spans="1:11" x14ac:dyDescent="0.2">
      <c r="A37" s="258"/>
      <c r="B37" s="279" t="s">
        <v>6</v>
      </c>
      <c r="C37" s="311" t="s">
        <v>82</v>
      </c>
      <c r="D37" s="312">
        <f>'SFY 2021'!G37</f>
        <v>0</v>
      </c>
      <c r="E37" s="312">
        <f>'SFY 2022'!G37</f>
        <v>0</v>
      </c>
      <c r="F37" s="312">
        <f>'SFY 2023'!G37</f>
        <v>0</v>
      </c>
      <c r="G37" s="312">
        <f>'SFY 2024'!G37</f>
        <v>0</v>
      </c>
      <c r="H37" s="312">
        <f>'SFY 2025'!G37</f>
        <v>0</v>
      </c>
      <c r="I37" s="261">
        <f t="shared" ref="I37:I42" si="4">SUM(D37:H37)</f>
        <v>0</v>
      </c>
    </row>
    <row r="38" spans="1:11" x14ac:dyDescent="0.2">
      <c r="A38" s="258"/>
      <c r="B38" s="281" t="s">
        <v>7</v>
      </c>
      <c r="C38" s="311" t="s">
        <v>53</v>
      </c>
      <c r="D38" s="312">
        <f>'SFY 2021'!G38</f>
        <v>0</v>
      </c>
      <c r="E38" s="312">
        <f>'SFY 2022'!G38</f>
        <v>0</v>
      </c>
      <c r="F38" s="312">
        <f>'SFY 2023'!G38</f>
        <v>0</v>
      </c>
      <c r="G38" s="312">
        <f>'SFY 2024'!G38</f>
        <v>0</v>
      </c>
      <c r="H38" s="312">
        <f>'SFY 2025'!G38</f>
        <v>0</v>
      </c>
      <c r="I38" s="261">
        <f t="shared" si="4"/>
        <v>0</v>
      </c>
    </row>
    <row r="39" spans="1:11" x14ac:dyDescent="0.2">
      <c r="A39" s="258"/>
      <c r="B39" s="281" t="s">
        <v>8</v>
      </c>
      <c r="C39" s="311" t="s">
        <v>54</v>
      </c>
      <c r="D39" s="312">
        <f>'SFY 2021'!G39</f>
        <v>0</v>
      </c>
      <c r="E39" s="312">
        <f>'SFY 2022'!G39</f>
        <v>0</v>
      </c>
      <c r="F39" s="312">
        <f>'SFY 2023'!G39</f>
        <v>0</v>
      </c>
      <c r="G39" s="312">
        <f>'SFY 2024'!G39</f>
        <v>0</v>
      </c>
      <c r="H39" s="312">
        <f>'SFY 2025'!G39</f>
        <v>0</v>
      </c>
      <c r="I39" s="261">
        <f t="shared" si="4"/>
        <v>0</v>
      </c>
    </row>
    <row r="40" spans="1:11" ht="15" x14ac:dyDescent="0.2">
      <c r="A40" s="313"/>
      <c r="B40" s="286" t="s">
        <v>15</v>
      </c>
      <c r="C40" s="314" t="s">
        <v>55</v>
      </c>
      <c r="D40" s="312">
        <f>'SFY 2021'!G40</f>
        <v>0</v>
      </c>
      <c r="E40" s="312">
        <f>'SFY 2022'!G40</f>
        <v>0</v>
      </c>
      <c r="F40" s="312">
        <f>'SFY 2023'!G40</f>
        <v>0</v>
      </c>
      <c r="G40" s="312">
        <f>'SFY 2024'!G40</f>
        <v>0</v>
      </c>
      <c r="H40" s="312">
        <f>'SFY 2025'!G40</f>
        <v>0</v>
      </c>
      <c r="I40" s="261">
        <f t="shared" si="4"/>
        <v>0</v>
      </c>
    </row>
    <row r="41" spans="1:11" x14ac:dyDescent="0.2">
      <c r="A41" s="258"/>
      <c r="B41" s="281" t="s">
        <v>10</v>
      </c>
      <c r="C41" s="262" t="s">
        <v>56</v>
      </c>
      <c r="D41" s="260">
        <f>'SFY 2021'!G41</f>
        <v>0</v>
      </c>
      <c r="E41" s="260">
        <f>'SFY 2022'!G41</f>
        <v>0</v>
      </c>
      <c r="F41" s="260">
        <f>'SFY 2023'!G41</f>
        <v>0</v>
      </c>
      <c r="G41" s="260">
        <f>'SFY 2024'!G41</f>
        <v>0</v>
      </c>
      <c r="H41" s="260">
        <f>'SFY 2025'!G41</f>
        <v>0</v>
      </c>
      <c r="I41" s="261">
        <f t="shared" si="4"/>
        <v>0</v>
      </c>
    </row>
    <row r="42" spans="1:11" x14ac:dyDescent="0.2">
      <c r="A42" s="258"/>
      <c r="B42" s="281" t="s">
        <v>11</v>
      </c>
      <c r="C42" s="311" t="s">
        <v>57</v>
      </c>
      <c r="D42" s="312">
        <f>'SFY 2021'!G42</f>
        <v>0</v>
      </c>
      <c r="E42" s="312">
        <f>'SFY 2022'!G42</f>
        <v>0</v>
      </c>
      <c r="F42" s="312">
        <f>'SFY 2023'!G42</f>
        <v>0</v>
      </c>
      <c r="G42" s="312">
        <f>'SFY 2024'!G42</f>
        <v>0</v>
      </c>
      <c r="H42" s="312">
        <f>'SFY 2025'!G42</f>
        <v>0</v>
      </c>
      <c r="I42" s="261">
        <f t="shared" si="4"/>
        <v>0</v>
      </c>
    </row>
    <row r="43" spans="1:11" ht="15" thickBot="1" x14ac:dyDescent="0.25">
      <c r="A43" s="269"/>
      <c r="B43" s="283" t="s">
        <v>16</v>
      </c>
      <c r="C43" s="315" t="s">
        <v>41</v>
      </c>
      <c r="D43" s="316">
        <f>ROUND(SUM(D37:D42),0)</f>
        <v>0</v>
      </c>
      <c r="E43" s="316">
        <f t="shared" ref="E43:I43" si="5">ROUND(SUM(E37:E42),0)</f>
        <v>0</v>
      </c>
      <c r="F43" s="316">
        <f t="shared" si="5"/>
        <v>0</v>
      </c>
      <c r="G43" s="316">
        <f t="shared" si="5"/>
        <v>0</v>
      </c>
      <c r="H43" s="316">
        <f t="shared" si="5"/>
        <v>0</v>
      </c>
      <c r="I43" s="317">
        <f t="shared" si="5"/>
        <v>0</v>
      </c>
    </row>
    <row r="44" spans="1:11" ht="15" thickTop="1" x14ac:dyDescent="0.2">
      <c r="A44" s="274"/>
      <c r="B44" s="275"/>
      <c r="C44" s="275"/>
      <c r="D44" s="276"/>
      <c r="E44" s="256"/>
      <c r="F44" s="256"/>
      <c r="G44" s="256"/>
      <c r="H44" s="256"/>
      <c r="I44" s="289"/>
    </row>
    <row r="45" spans="1:11" x14ac:dyDescent="0.2">
      <c r="A45" s="278">
        <v>7</v>
      </c>
      <c r="B45" s="370" t="s">
        <v>42</v>
      </c>
      <c r="C45" s="371"/>
      <c r="D45" s="256"/>
      <c r="E45" s="256"/>
      <c r="F45" s="256"/>
      <c r="G45" s="256"/>
      <c r="H45" s="256"/>
      <c r="I45" s="310"/>
    </row>
    <row r="46" spans="1:11" x14ac:dyDescent="0.2">
      <c r="A46" s="258"/>
      <c r="B46" s="286" t="s">
        <v>6</v>
      </c>
      <c r="C46" s="311" t="s">
        <v>58</v>
      </c>
      <c r="D46" s="312">
        <f>'SFY 2021'!$G$46</f>
        <v>0</v>
      </c>
      <c r="E46" s="312">
        <f>'SFY 2022'!$G$46</f>
        <v>0</v>
      </c>
      <c r="F46" s="312">
        <f>'SFY 2023'!$G$46</f>
        <v>0</v>
      </c>
      <c r="G46" s="312">
        <f>'SFY 2024'!$G$46</f>
        <v>0</v>
      </c>
      <c r="H46" s="312">
        <f>'SFY 2025'!$G$46</f>
        <v>0</v>
      </c>
      <c r="I46" s="261">
        <f>SUM(D46:H46)</f>
        <v>0</v>
      </c>
    </row>
    <row r="47" spans="1:11" ht="15" thickBot="1" x14ac:dyDescent="0.25">
      <c r="A47" s="269"/>
      <c r="B47" s="287" t="s">
        <v>7</v>
      </c>
      <c r="C47" s="284" t="s">
        <v>80</v>
      </c>
      <c r="D47" s="316">
        <f>ROUND(SUM(D46:D46),0)</f>
        <v>0</v>
      </c>
      <c r="E47" s="316">
        <f t="shared" ref="E47:I47" si="6">ROUND(SUM(E46:E46),0)</f>
        <v>0</v>
      </c>
      <c r="F47" s="316">
        <f t="shared" si="6"/>
        <v>0</v>
      </c>
      <c r="G47" s="316">
        <f t="shared" si="6"/>
        <v>0</v>
      </c>
      <c r="H47" s="316">
        <f t="shared" si="6"/>
        <v>0</v>
      </c>
      <c r="I47" s="317">
        <f t="shared" si="6"/>
        <v>0</v>
      </c>
    </row>
    <row r="48" spans="1:11" ht="15" thickTop="1" x14ac:dyDescent="0.2">
      <c r="A48" s="274"/>
      <c r="B48" s="318"/>
      <c r="C48" s="306"/>
      <c r="D48" s="319"/>
      <c r="E48" s="320"/>
      <c r="F48" s="320"/>
      <c r="G48" s="320"/>
      <c r="H48" s="320"/>
      <c r="I48" s="296"/>
    </row>
    <row r="49" spans="1:9" ht="15" thickBot="1" x14ac:dyDescent="0.25">
      <c r="A49" s="290">
        <v>8</v>
      </c>
      <c r="B49" s="372" t="s">
        <v>59</v>
      </c>
      <c r="C49" s="372"/>
      <c r="D49" s="321">
        <f>'SFY 2021'!$G$49</f>
        <v>0</v>
      </c>
      <c r="E49" s="322">
        <f>'SFY 2022'!$G$49</f>
        <v>0</v>
      </c>
      <c r="F49" s="322">
        <f>'SFY 2023'!$G$49</f>
        <v>0</v>
      </c>
      <c r="G49" s="322">
        <f>'SFY 2024'!$G$49</f>
        <v>0</v>
      </c>
      <c r="H49" s="322">
        <f>'SFY 2025'!$G$49</f>
        <v>0</v>
      </c>
      <c r="I49" s="322">
        <f>SUM(D49:H49)</f>
        <v>0</v>
      </c>
    </row>
    <row r="50" spans="1:9" ht="15" thickTop="1" x14ac:dyDescent="0.2">
      <c r="A50" s="291"/>
      <c r="B50" s="323"/>
      <c r="C50" s="323"/>
      <c r="D50" s="319"/>
      <c r="E50" s="320"/>
      <c r="F50" s="320"/>
      <c r="G50" s="320"/>
      <c r="H50" s="320"/>
      <c r="I50" s="296"/>
    </row>
    <row r="51" spans="1:9" ht="15" thickBot="1" x14ac:dyDescent="0.25">
      <c r="A51" s="324">
        <v>9</v>
      </c>
      <c r="B51" s="372" t="s">
        <v>61</v>
      </c>
      <c r="C51" s="372"/>
      <c r="D51" s="316">
        <f>'SFY 2021'!$G$51</f>
        <v>0</v>
      </c>
      <c r="E51" s="325">
        <f>'SFY 2022'!$G$51</f>
        <v>0</v>
      </c>
      <c r="F51" s="325">
        <f>'SFY 2023'!$G$51</f>
        <v>0</v>
      </c>
      <c r="G51" s="325">
        <f>'SFY 2024'!$G$51</f>
        <v>0</v>
      </c>
      <c r="H51" s="325">
        <f>'SFY 2025'!$G$51</f>
        <v>0</v>
      </c>
      <c r="I51" s="326">
        <f>SUM(D51:H51)</f>
        <v>0</v>
      </c>
    </row>
    <row r="52" spans="1:9" ht="15" thickTop="1" x14ac:dyDescent="0.2">
      <c r="A52" s="327"/>
      <c r="B52" s="323"/>
      <c r="C52" s="323"/>
      <c r="D52" s="319"/>
      <c r="E52" s="320"/>
      <c r="F52" s="320"/>
      <c r="G52" s="320"/>
      <c r="H52" s="320"/>
      <c r="I52" s="296"/>
    </row>
    <row r="53" spans="1:9" ht="15" thickBot="1" x14ac:dyDescent="0.25">
      <c r="A53" s="324">
        <v>10</v>
      </c>
      <c r="B53" s="302" t="s">
        <v>43</v>
      </c>
      <c r="C53" s="302"/>
      <c r="D53" s="328">
        <f t="shared" ref="D53:I53" si="7">ROUND(SUM(D31,D34,D43,D47,D49,D51),0)</f>
        <v>0</v>
      </c>
      <c r="E53" s="328">
        <f t="shared" si="7"/>
        <v>0</v>
      </c>
      <c r="F53" s="328">
        <f t="shared" si="7"/>
        <v>0</v>
      </c>
      <c r="G53" s="328">
        <f t="shared" si="7"/>
        <v>0</v>
      </c>
      <c r="H53" s="328">
        <f t="shared" si="7"/>
        <v>0</v>
      </c>
      <c r="I53" s="329">
        <f t="shared" si="7"/>
        <v>0</v>
      </c>
    </row>
    <row r="54" spans="1:9" ht="15" thickTop="1" x14ac:dyDescent="0.2">
      <c r="A54" s="327"/>
      <c r="B54" s="275"/>
      <c r="C54" s="275"/>
      <c r="D54" s="330"/>
      <c r="E54" s="331"/>
      <c r="F54" s="331"/>
      <c r="G54" s="331"/>
      <c r="H54" s="331"/>
      <c r="I54" s="289"/>
    </row>
    <row r="55" spans="1:9" ht="15" thickBot="1" x14ac:dyDescent="0.25">
      <c r="A55" s="324">
        <v>11</v>
      </c>
      <c r="B55" s="302" t="s">
        <v>60</v>
      </c>
      <c r="C55" s="302"/>
      <c r="D55" s="332">
        <f>'SFY 2021'!$G$55</f>
        <v>0</v>
      </c>
      <c r="E55" s="332">
        <f>'SFY 2022'!$G$55</f>
        <v>0</v>
      </c>
      <c r="F55" s="332">
        <f>'SFY 2023'!$G$55</f>
        <v>0</v>
      </c>
      <c r="G55" s="332">
        <f>'SFY 2024'!$G$55</f>
        <v>0</v>
      </c>
      <c r="H55" s="332">
        <f>'SFY 2025'!$G$55</f>
        <v>0</v>
      </c>
      <c r="I55" s="333">
        <f>SUM(D55:H55)</f>
        <v>0</v>
      </c>
    </row>
    <row r="56" spans="1:9" ht="15" thickTop="1" x14ac:dyDescent="0.2">
      <c r="A56" s="334"/>
      <c r="B56" s="275"/>
      <c r="C56" s="275"/>
      <c r="D56" s="330"/>
      <c r="E56" s="331"/>
      <c r="F56" s="331"/>
      <c r="G56" s="331"/>
      <c r="H56" s="331"/>
      <c r="I56" s="289"/>
    </row>
    <row r="57" spans="1:9" ht="27.75" customHeight="1" thickBot="1" x14ac:dyDescent="0.25">
      <c r="A57" s="335">
        <v>12</v>
      </c>
      <c r="B57" s="373" t="s">
        <v>45</v>
      </c>
      <c r="C57" s="374"/>
      <c r="D57" s="336" t="e">
        <f>D53/D55</f>
        <v>#DIV/0!</v>
      </c>
      <c r="E57" s="336" t="e">
        <f t="shared" ref="E57:I57" si="8">E53/E55</f>
        <v>#DIV/0!</v>
      </c>
      <c r="F57" s="336" t="e">
        <f t="shared" si="8"/>
        <v>#DIV/0!</v>
      </c>
      <c r="G57" s="336" t="e">
        <f t="shared" si="8"/>
        <v>#DIV/0!</v>
      </c>
      <c r="H57" s="336" t="e">
        <f t="shared" si="8"/>
        <v>#DIV/0!</v>
      </c>
      <c r="I57" s="337" t="e">
        <f t="shared" si="8"/>
        <v>#DIV/0!</v>
      </c>
    </row>
    <row r="58" spans="1:9" x14ac:dyDescent="0.2">
      <c r="A58" s="5"/>
      <c r="B58" s="5"/>
      <c r="C58" s="5"/>
      <c r="D58" s="7"/>
      <c r="E58" s="7"/>
      <c r="F58" s="7"/>
      <c r="G58" s="7"/>
      <c r="H58" s="7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D60" s="113"/>
      <c r="E60" s="113"/>
      <c r="F60" s="113"/>
      <c r="G60" s="113"/>
      <c r="H60" s="113"/>
    </row>
  </sheetData>
  <sheetProtection algorithmName="SHA-512" hashValue="dEsDEFTY+1KPBt315G1BrBkH5e9xZ6uMdj/MwlUnHA3+VyuZ38mqYdknXuZZPK+vzsPL7nM5g0e6toIFs7/oXw==" saltValue="eKFFjLXO7y0MzZdOBQTfUA==" spinCount="100000" sheet="1" objects="1" scenarios="1"/>
  <mergeCells count="18">
    <mergeCell ref="A59:I59"/>
    <mergeCell ref="A8:I8"/>
    <mergeCell ref="B10:C10"/>
    <mergeCell ref="B18:C18"/>
    <mergeCell ref="B26:C26"/>
    <mergeCell ref="B31:C31"/>
    <mergeCell ref="B36:C36"/>
    <mergeCell ref="B45:C45"/>
    <mergeCell ref="B49:C49"/>
    <mergeCell ref="B51:C51"/>
    <mergeCell ref="B57:C57"/>
    <mergeCell ref="G5:H5"/>
    <mergeCell ref="G6:H6"/>
    <mergeCell ref="G7:H7"/>
    <mergeCell ref="A1:I1"/>
    <mergeCell ref="A2:I2"/>
    <mergeCell ref="A4:I4"/>
    <mergeCell ref="A6:B6"/>
  </mergeCells>
  <pageMargins left="0.2" right="0.2" top="0.2" bottom="0.2" header="0" footer="0"/>
  <pageSetup scale="6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21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11" x14ac:dyDescent="0.2">
      <c r="A6" s="355" t="s">
        <v>0</v>
      </c>
      <c r="B6" s="355"/>
      <c r="C6" s="170"/>
      <c r="D6" s="4"/>
      <c r="E6" s="4"/>
      <c r="F6" s="5"/>
      <c r="G6" s="358"/>
      <c r="H6" s="358"/>
      <c r="I6" s="358"/>
    </row>
    <row r="7" spans="1:11" x14ac:dyDescent="0.2">
      <c r="A7" s="6" t="s">
        <v>1</v>
      </c>
      <c r="B7" s="6"/>
      <c r="C7" s="171"/>
      <c r="D7" s="4"/>
      <c r="E7" s="4"/>
      <c r="F7" s="5"/>
      <c r="G7" s="7"/>
      <c r="H7" s="5"/>
      <c r="I7" s="5"/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2"/>
      <c r="C11" s="173"/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2"/>
      <c r="C12" s="174"/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2"/>
      <c r="C13" s="174"/>
      <c r="D13" s="133"/>
      <c r="E13" s="136"/>
      <c r="F13" s="135"/>
      <c r="G13" s="153">
        <f t="shared" si="0"/>
        <v>0</v>
      </c>
      <c r="H13" s="18"/>
      <c r="I13" s="19"/>
    </row>
    <row r="14" spans="1:11" x14ac:dyDescent="0.2">
      <c r="A14" s="20"/>
      <c r="B14" s="172"/>
      <c r="C14" s="175"/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176"/>
      <c r="C15" s="177"/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/>
      <c r="C16" s="30" t="s">
        <v>62</v>
      </c>
      <c r="D16" s="31"/>
      <c r="E16" s="32"/>
      <c r="F16" s="33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37"/>
      <c r="E17" s="38"/>
      <c r="F17" s="39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15" t="s">
        <v>12</v>
      </c>
      <c r="E18" s="15" t="s">
        <v>20</v>
      </c>
      <c r="F18" s="44"/>
      <c r="G18" s="17"/>
      <c r="H18" s="18"/>
      <c r="I18" s="19"/>
    </row>
    <row r="19" spans="1:13" x14ac:dyDescent="0.2">
      <c r="A19" s="20"/>
      <c r="B19" s="178"/>
      <c r="C19" s="179"/>
      <c r="D19" s="141"/>
      <c r="E19" s="142"/>
      <c r="F19" s="121"/>
      <c r="G19" s="153">
        <f>D19*E19</f>
        <v>0</v>
      </c>
      <c r="H19" s="18"/>
      <c r="I19" s="19"/>
    </row>
    <row r="20" spans="1:13" x14ac:dyDescent="0.2">
      <c r="A20" s="20"/>
      <c r="B20" s="178"/>
      <c r="C20" s="179"/>
      <c r="D20" s="141"/>
      <c r="E20" s="142"/>
      <c r="F20" s="122"/>
      <c r="G20" s="153">
        <f>D20*E20</f>
        <v>0</v>
      </c>
      <c r="H20" s="18"/>
      <c r="I20" s="19"/>
    </row>
    <row r="21" spans="1:13" x14ac:dyDescent="0.2">
      <c r="A21" s="20"/>
      <c r="B21" s="180"/>
      <c r="C21" s="181"/>
      <c r="D21" s="143"/>
      <c r="E21" s="142"/>
      <c r="F21" s="123"/>
      <c r="G21" s="153">
        <f>D21*E21</f>
        <v>0</v>
      </c>
      <c r="H21" s="18"/>
      <c r="I21" s="19"/>
      <c r="M21" s="49"/>
    </row>
    <row r="22" spans="1:13" x14ac:dyDescent="0.2">
      <c r="A22" s="20"/>
      <c r="B22" s="180"/>
      <c r="C22" s="179"/>
      <c r="D22" s="143"/>
      <c r="E22" s="142"/>
      <c r="F22" s="123"/>
      <c r="G22" s="153">
        <f>D22*E22</f>
        <v>0</v>
      </c>
      <c r="H22" s="18"/>
      <c r="I22" s="19"/>
    </row>
    <row r="23" spans="1:13" x14ac:dyDescent="0.2">
      <c r="A23" s="20"/>
      <c r="B23" s="180"/>
      <c r="C23" s="179"/>
      <c r="D23" s="143"/>
      <c r="E23" s="142"/>
      <c r="F23" s="123"/>
      <c r="G23" s="153">
        <f>D23*E23</f>
        <v>0</v>
      </c>
      <c r="H23" s="18"/>
      <c r="I23" s="19"/>
    </row>
    <row r="24" spans="1:13" ht="15" thickBot="1" x14ac:dyDescent="0.25">
      <c r="A24" s="28"/>
      <c r="B24" s="50"/>
      <c r="C24" s="51" t="s">
        <v>63</v>
      </c>
      <c r="D24" s="31"/>
      <c r="E24" s="32"/>
      <c r="F24" s="33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37"/>
      <c r="E25" s="38"/>
      <c r="F25" s="39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16" t="s">
        <v>47</v>
      </c>
      <c r="E26" s="44" t="s">
        <v>14</v>
      </c>
      <c r="F26" s="119" t="s">
        <v>46</v>
      </c>
      <c r="G26" s="17"/>
      <c r="H26" s="18"/>
      <c r="I26" s="19"/>
    </row>
    <row r="27" spans="1:13" x14ac:dyDescent="0.2">
      <c r="A27" s="20"/>
      <c r="B27" s="182"/>
      <c r="C27" s="174"/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182"/>
      <c r="C28" s="174"/>
      <c r="D28" s="144"/>
      <c r="E28" s="55"/>
      <c r="F28" s="56"/>
      <c r="G28" s="153">
        <f>D28</f>
        <v>0</v>
      </c>
      <c r="H28" s="18"/>
      <c r="I28" s="19"/>
    </row>
    <row r="29" spans="1:13" ht="15" thickBot="1" x14ac:dyDescent="0.25">
      <c r="A29" s="28"/>
      <c r="B29" s="57"/>
      <c r="C29" s="30" t="s">
        <v>64</v>
      </c>
      <c r="D29" s="31"/>
      <c r="E29" s="32"/>
      <c r="F29" s="33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37"/>
      <c r="E30" s="38"/>
      <c r="F30" s="39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61"/>
      <c r="E31" s="62"/>
      <c r="F31" s="33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66"/>
      <c r="E32" s="67"/>
      <c r="F32" s="68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74" t="s">
        <v>12</v>
      </c>
      <c r="E33" s="120" t="s">
        <v>34</v>
      </c>
      <c r="F33" s="75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131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15" t="s">
        <v>13</v>
      </c>
      <c r="E36" s="130" t="s">
        <v>49</v>
      </c>
      <c r="F36" s="44" t="s">
        <v>14</v>
      </c>
      <c r="G36" s="17"/>
      <c r="H36" s="18"/>
      <c r="I36" s="84"/>
    </row>
    <row r="37" spans="1:11" x14ac:dyDescent="0.2">
      <c r="A37" s="20"/>
      <c r="B37" s="178"/>
      <c r="C37" s="183"/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180"/>
      <c r="C38" s="183"/>
      <c r="D38" s="142"/>
      <c r="E38" s="52"/>
      <c r="F38" s="118"/>
      <c r="G38" s="161">
        <f>D38</f>
        <v>0</v>
      </c>
      <c r="H38" s="18"/>
      <c r="I38" s="84"/>
    </row>
    <row r="39" spans="1:11" x14ac:dyDescent="0.2">
      <c r="A39" s="20"/>
      <c r="B39" s="180"/>
      <c r="C39" s="183"/>
      <c r="D39" s="142"/>
      <c r="E39" s="135"/>
      <c r="F39" s="135"/>
      <c r="G39" s="161">
        <f>D39*E39*F39</f>
        <v>0</v>
      </c>
      <c r="H39" s="18"/>
      <c r="I39" s="84"/>
    </row>
    <row r="40" spans="1:11" x14ac:dyDescent="0.2">
      <c r="A40" s="86"/>
      <c r="B40" s="182"/>
      <c r="C40" s="184"/>
      <c r="D40" s="142"/>
      <c r="E40" s="125"/>
      <c r="F40" s="126"/>
      <c r="G40" s="161">
        <f>D40</f>
        <v>0</v>
      </c>
      <c r="H40" s="88"/>
      <c r="I40" s="89"/>
    </row>
    <row r="41" spans="1:11" x14ac:dyDescent="0.2">
      <c r="A41" s="20"/>
      <c r="B41" s="180"/>
      <c r="C41" s="174"/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180"/>
      <c r="C42" s="183"/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65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37"/>
      <c r="E44" s="38"/>
      <c r="F44" s="39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15" t="s">
        <v>47</v>
      </c>
      <c r="E45" s="44" t="s">
        <v>14</v>
      </c>
      <c r="F45" s="53"/>
      <c r="G45" s="17"/>
      <c r="H45" s="18"/>
      <c r="I45" s="84"/>
    </row>
    <row r="46" spans="1:11" x14ac:dyDescent="0.2">
      <c r="A46" s="20"/>
      <c r="B46" s="54"/>
      <c r="C46" s="85"/>
      <c r="D46" s="142"/>
      <c r="E46" s="135"/>
      <c r="F46" s="56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91"/>
      <c r="E47" s="32"/>
      <c r="F47" s="33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115" t="s">
        <v>12</v>
      </c>
      <c r="E48" s="129" t="s">
        <v>48</v>
      </c>
      <c r="F48" s="1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115" t="s">
        <v>12</v>
      </c>
      <c r="E50" s="104" t="s">
        <v>44</v>
      </c>
      <c r="F50" s="68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98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93"/>
      <c r="E52" s="94"/>
      <c r="F52" s="68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100"/>
      <c r="E53" s="101"/>
      <c r="F53" s="102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103" t="s">
        <v>17</v>
      </c>
      <c r="E54" s="104" t="s">
        <v>18</v>
      </c>
      <c r="F54" s="104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132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81"/>
      <c r="E56" s="81"/>
      <c r="F56" s="107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109"/>
      <c r="E57" s="109"/>
      <c r="F57" s="110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4"/>
      <c r="E58" s="4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CSHUvJSD/UVT9VdE6zFkfGSSv3Uv6YZQhiZQhbIlWbGU5Mkg7D5QH+mPhvDNz2aYTqlof/cvcAc4nnbv2rZ+DA==" saltValue="JDVCFHNI5AlYY4EUrzGbQA==" spinCount="100000" sheet="1" objects="1" scenarios="1"/>
  <mergeCells count="16">
    <mergeCell ref="B49:C49"/>
    <mergeCell ref="B51:C51"/>
    <mergeCell ref="B57:C57"/>
    <mergeCell ref="A59:I59"/>
    <mergeCell ref="B10:C10"/>
    <mergeCell ref="B18:C18"/>
    <mergeCell ref="B26:C26"/>
    <mergeCell ref="B31:C31"/>
    <mergeCell ref="B36:C36"/>
    <mergeCell ref="B45:C45"/>
    <mergeCell ref="A8:I8"/>
    <mergeCell ref="A1:I1"/>
    <mergeCell ref="A2:I2"/>
    <mergeCell ref="A4:I4"/>
    <mergeCell ref="A6:B6"/>
    <mergeCell ref="G6:I6"/>
  </mergeCells>
  <pageMargins left="0.2" right="0.2" top="0.2" bottom="0.2" header="0" footer="0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70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88"/>
      <c r="B5" s="188"/>
      <c r="C5" s="188"/>
      <c r="D5" s="188"/>
      <c r="E5" s="188"/>
      <c r="F5" s="356" t="s">
        <v>67</v>
      </c>
      <c r="G5" s="356"/>
      <c r="H5" s="188"/>
      <c r="I5" s="192">
        <v>12.3</v>
      </c>
    </row>
    <row r="6" spans="1:11" x14ac:dyDescent="0.2">
      <c r="A6" s="355" t="s">
        <v>0</v>
      </c>
      <c r="B6" s="355"/>
      <c r="C6" s="170"/>
      <c r="D6" s="186"/>
      <c r="E6" s="186"/>
      <c r="F6" s="357" t="s">
        <v>66</v>
      </c>
      <c r="G6" s="357"/>
      <c r="H6" s="190"/>
      <c r="I6" s="191">
        <v>255</v>
      </c>
    </row>
    <row r="7" spans="1:11" x14ac:dyDescent="0.2">
      <c r="A7" s="6" t="s">
        <v>1</v>
      </c>
      <c r="B7" s="6"/>
      <c r="C7" s="171"/>
      <c r="D7" s="186"/>
      <c r="E7" s="186"/>
      <c r="F7" s="357" t="s">
        <v>68</v>
      </c>
      <c r="G7" s="357"/>
      <c r="H7" s="5"/>
      <c r="I7" s="193">
        <f>I6*I5</f>
        <v>3136.5</v>
      </c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" t="s">
        <v>6</v>
      </c>
      <c r="C11" s="21" t="s">
        <v>23</v>
      </c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" t="s">
        <v>7</v>
      </c>
      <c r="C12" s="189" t="s">
        <v>24</v>
      </c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" t="s">
        <v>8</v>
      </c>
      <c r="C13" s="189" t="s">
        <v>25</v>
      </c>
      <c r="D13" s="133"/>
      <c r="E13" s="136"/>
      <c r="F13" s="135"/>
      <c r="G13" s="153">
        <f t="shared" si="0"/>
        <v>0</v>
      </c>
      <c r="H13" s="18"/>
      <c r="I13" s="19"/>
    </row>
    <row r="14" spans="1:11" ht="38.25" x14ac:dyDescent="0.2">
      <c r="A14" s="20"/>
      <c r="B14" s="17" t="s">
        <v>9</v>
      </c>
      <c r="C14" s="185" t="s">
        <v>26</v>
      </c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24" t="s">
        <v>10</v>
      </c>
      <c r="C15" s="25" t="s">
        <v>50</v>
      </c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 t="s">
        <v>11</v>
      </c>
      <c r="C16" s="30" t="s">
        <v>81</v>
      </c>
      <c r="D16" s="197"/>
      <c r="E16" s="198"/>
      <c r="F16" s="199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200"/>
      <c r="E17" s="201"/>
      <c r="F17" s="202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203" t="s">
        <v>12</v>
      </c>
      <c r="E18" s="203" t="s">
        <v>20</v>
      </c>
      <c r="F18" s="204"/>
      <c r="G18" s="17"/>
      <c r="H18" s="18"/>
      <c r="I18" s="19"/>
    </row>
    <row r="19" spans="1:13" x14ac:dyDescent="0.2">
      <c r="A19" s="20"/>
      <c r="B19" s="45" t="s">
        <v>6</v>
      </c>
      <c r="C19" s="46" t="s">
        <v>27</v>
      </c>
      <c r="D19" s="141"/>
      <c r="E19" s="142"/>
      <c r="F19" s="205"/>
      <c r="G19" s="153">
        <f>D19*E19</f>
        <v>0</v>
      </c>
      <c r="H19" s="18"/>
      <c r="I19" s="19"/>
    </row>
    <row r="20" spans="1:13" x14ac:dyDescent="0.2">
      <c r="A20" s="20"/>
      <c r="B20" s="45" t="s">
        <v>7</v>
      </c>
      <c r="C20" s="46" t="s">
        <v>28</v>
      </c>
      <c r="D20" s="141"/>
      <c r="E20" s="142"/>
      <c r="F20" s="206"/>
      <c r="G20" s="153">
        <f>D20*E20</f>
        <v>0</v>
      </c>
      <c r="H20" s="18"/>
      <c r="I20" s="19"/>
    </row>
    <row r="21" spans="1:13" x14ac:dyDescent="0.2">
      <c r="A21" s="20"/>
      <c r="B21" s="47" t="s">
        <v>8</v>
      </c>
      <c r="C21" s="48" t="s">
        <v>29</v>
      </c>
      <c r="D21" s="143"/>
      <c r="E21" s="142"/>
      <c r="F21" s="207"/>
      <c r="G21" s="153">
        <f>D21*E21</f>
        <v>0</v>
      </c>
      <c r="H21" s="18"/>
      <c r="I21" s="19"/>
      <c r="M21" s="49"/>
    </row>
    <row r="22" spans="1:13" x14ac:dyDescent="0.2">
      <c r="A22" s="20"/>
      <c r="B22" s="47" t="s">
        <v>9</v>
      </c>
      <c r="C22" s="46" t="s">
        <v>30</v>
      </c>
      <c r="D22" s="143"/>
      <c r="E22" s="142"/>
      <c r="F22" s="207"/>
      <c r="G22" s="153">
        <f>D22*E22</f>
        <v>0</v>
      </c>
      <c r="H22" s="18"/>
      <c r="I22" s="19"/>
    </row>
    <row r="23" spans="1:13" x14ac:dyDescent="0.2">
      <c r="A23" s="20"/>
      <c r="B23" s="47" t="s">
        <v>10</v>
      </c>
      <c r="C23" s="46" t="s">
        <v>31</v>
      </c>
      <c r="D23" s="143"/>
      <c r="E23" s="142"/>
      <c r="F23" s="207"/>
      <c r="G23" s="153">
        <f>D23*E23</f>
        <v>0</v>
      </c>
      <c r="H23" s="18"/>
      <c r="I23" s="19"/>
    </row>
    <row r="24" spans="1:13" ht="15" thickBot="1" x14ac:dyDescent="0.25">
      <c r="A24" s="28"/>
      <c r="B24" s="50" t="s">
        <v>11</v>
      </c>
      <c r="C24" s="51" t="s">
        <v>36</v>
      </c>
      <c r="D24" s="197"/>
      <c r="E24" s="198"/>
      <c r="F24" s="199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200"/>
      <c r="E25" s="201"/>
      <c r="F25" s="202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208" t="s">
        <v>47</v>
      </c>
      <c r="E26" s="204" t="s">
        <v>14</v>
      </c>
      <c r="F26" s="209" t="s">
        <v>46</v>
      </c>
      <c r="G26" s="17"/>
      <c r="H26" s="18"/>
      <c r="I26" s="19"/>
    </row>
    <row r="27" spans="1:13" x14ac:dyDescent="0.2">
      <c r="A27" s="20"/>
      <c r="B27" s="54" t="s">
        <v>6</v>
      </c>
      <c r="C27" s="189" t="s">
        <v>51</v>
      </c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54" t="s">
        <v>7</v>
      </c>
      <c r="C28" s="189" t="s">
        <v>52</v>
      </c>
      <c r="D28" s="144"/>
      <c r="E28" s="210"/>
      <c r="F28" s="211"/>
      <c r="G28" s="153">
        <f>D28</f>
        <v>0</v>
      </c>
      <c r="H28" s="18"/>
      <c r="I28" s="19"/>
    </row>
    <row r="29" spans="1:13" ht="15" thickBot="1" x14ac:dyDescent="0.25">
      <c r="A29" s="28"/>
      <c r="B29" s="57" t="s">
        <v>8</v>
      </c>
      <c r="C29" s="30" t="s">
        <v>38</v>
      </c>
      <c r="D29" s="197"/>
      <c r="E29" s="198"/>
      <c r="F29" s="199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200"/>
      <c r="E30" s="201"/>
      <c r="F30" s="202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212"/>
      <c r="E31" s="213"/>
      <c r="F31" s="199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214"/>
      <c r="E32" s="215"/>
      <c r="F32" s="216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217" t="s">
        <v>12</v>
      </c>
      <c r="E33" s="218" t="s">
        <v>34</v>
      </c>
      <c r="F33" s="219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220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203" t="s">
        <v>13</v>
      </c>
      <c r="E36" s="221" t="s">
        <v>49</v>
      </c>
      <c r="F36" s="204" t="s">
        <v>14</v>
      </c>
      <c r="G36" s="17"/>
      <c r="H36" s="18"/>
      <c r="I36" s="84"/>
    </row>
    <row r="37" spans="1:11" x14ac:dyDescent="0.2">
      <c r="A37" s="20"/>
      <c r="B37" s="45" t="s">
        <v>6</v>
      </c>
      <c r="C37" s="85" t="s">
        <v>82</v>
      </c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47" t="s">
        <v>7</v>
      </c>
      <c r="C38" s="85" t="s">
        <v>53</v>
      </c>
      <c r="D38" s="142"/>
      <c r="E38" s="222"/>
      <c r="F38" s="242"/>
      <c r="G38" s="161">
        <f>D38</f>
        <v>0</v>
      </c>
      <c r="H38" s="18"/>
      <c r="I38" s="84"/>
    </row>
    <row r="39" spans="1:11" x14ac:dyDescent="0.2">
      <c r="A39" s="20"/>
      <c r="B39" s="47" t="s">
        <v>8</v>
      </c>
      <c r="C39" s="85" t="s">
        <v>54</v>
      </c>
      <c r="D39" s="142"/>
      <c r="E39" s="135"/>
      <c r="F39" s="135"/>
      <c r="G39" s="161">
        <f>D39*E39*F39</f>
        <v>0</v>
      </c>
      <c r="H39" s="18"/>
      <c r="I39" s="84"/>
    </row>
    <row r="40" spans="1:11" ht="15" x14ac:dyDescent="0.2">
      <c r="A40" s="86"/>
      <c r="B40" s="54" t="s">
        <v>15</v>
      </c>
      <c r="C40" s="87" t="s">
        <v>55</v>
      </c>
      <c r="D40" s="142"/>
      <c r="E40" s="222"/>
      <c r="F40" s="223"/>
      <c r="G40" s="161">
        <f>D40</f>
        <v>0</v>
      </c>
      <c r="H40" s="88"/>
      <c r="I40" s="89"/>
    </row>
    <row r="41" spans="1:11" x14ac:dyDescent="0.2">
      <c r="A41" s="20"/>
      <c r="B41" s="47" t="s">
        <v>10</v>
      </c>
      <c r="C41" s="189" t="s">
        <v>56</v>
      </c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47" t="s">
        <v>11</v>
      </c>
      <c r="C42" s="85" t="s">
        <v>57</v>
      </c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41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200"/>
      <c r="E44" s="201"/>
      <c r="F44" s="202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203" t="s">
        <v>47</v>
      </c>
      <c r="E45" s="204" t="s">
        <v>14</v>
      </c>
      <c r="F45" s="224"/>
      <c r="G45" s="17"/>
      <c r="H45" s="18"/>
      <c r="I45" s="84"/>
    </row>
    <row r="46" spans="1:11" x14ac:dyDescent="0.2">
      <c r="A46" s="20"/>
      <c r="B46" s="54" t="s">
        <v>6</v>
      </c>
      <c r="C46" s="85" t="s">
        <v>58</v>
      </c>
      <c r="D46" s="142"/>
      <c r="E46" s="135"/>
      <c r="F46" s="211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225"/>
      <c r="E47" s="198"/>
      <c r="F47" s="199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226" t="s">
        <v>12</v>
      </c>
      <c r="E48" s="227" t="s">
        <v>48</v>
      </c>
      <c r="F48" s="2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226" t="s">
        <v>12</v>
      </c>
      <c r="E50" s="229" t="s">
        <v>44</v>
      </c>
      <c r="F50" s="216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230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232"/>
      <c r="E52" s="233"/>
      <c r="F52" s="216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234"/>
      <c r="E53" s="235"/>
      <c r="F53" s="236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237" t="s">
        <v>17</v>
      </c>
      <c r="E54" s="229" t="s">
        <v>18</v>
      </c>
      <c r="F54" s="229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231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238"/>
      <c r="E56" s="238"/>
      <c r="F56" s="239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240"/>
      <c r="E57" s="240"/>
      <c r="F57" s="241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86"/>
      <c r="E58" s="186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IDbdaqnSdxb3g6UFI+yVafeV40VAyc90D/R6fWiHD5DjWWCfZ2DMhktNVhLl5tyy0m9y274wTHBcgD5fhENOkA==" saltValue="Mli53D1lSKbeRigRbKFRJA==" spinCount="100000" sheet="1" objects="1" scenarios="1"/>
  <mergeCells count="18">
    <mergeCell ref="A59:I59"/>
    <mergeCell ref="F7:G7"/>
    <mergeCell ref="A8:I8"/>
    <mergeCell ref="B10:C10"/>
    <mergeCell ref="B18:C18"/>
    <mergeCell ref="B26:C26"/>
    <mergeCell ref="B31:C31"/>
    <mergeCell ref="B36:C36"/>
    <mergeCell ref="B45:C45"/>
    <mergeCell ref="B49:C49"/>
    <mergeCell ref="B51:C51"/>
    <mergeCell ref="B57:C57"/>
    <mergeCell ref="A1:I1"/>
    <mergeCell ref="A2:I2"/>
    <mergeCell ref="A4:I4"/>
    <mergeCell ref="F5:G5"/>
    <mergeCell ref="A6:B6"/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83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95"/>
      <c r="B3" s="195"/>
      <c r="C3" s="195"/>
      <c r="D3" s="195"/>
      <c r="E3" s="195"/>
      <c r="F3" s="195"/>
      <c r="G3" s="195"/>
      <c r="H3" s="195"/>
      <c r="I3" s="195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</row>
    <row r="6" spans="1:11" x14ac:dyDescent="0.2">
      <c r="A6" s="355" t="s">
        <v>0</v>
      </c>
      <c r="B6" s="355"/>
      <c r="C6" s="170"/>
      <c r="D6" s="194"/>
      <c r="E6" s="194"/>
      <c r="F6" s="5"/>
      <c r="G6" s="358"/>
      <c r="H6" s="358"/>
      <c r="I6" s="358"/>
    </row>
    <row r="7" spans="1:11" x14ac:dyDescent="0.2">
      <c r="A7" s="6" t="s">
        <v>1</v>
      </c>
      <c r="B7" s="6"/>
      <c r="C7" s="171"/>
      <c r="D7" s="194"/>
      <c r="E7" s="194"/>
      <c r="F7" s="5"/>
      <c r="G7" s="7"/>
      <c r="H7" s="5"/>
      <c r="I7" s="5"/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2"/>
      <c r="C11" s="173"/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2"/>
      <c r="C12" s="174"/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2"/>
      <c r="C13" s="174"/>
      <c r="D13" s="133"/>
      <c r="E13" s="136"/>
      <c r="F13" s="135"/>
      <c r="G13" s="153">
        <f t="shared" si="0"/>
        <v>0</v>
      </c>
      <c r="H13" s="18"/>
      <c r="I13" s="19"/>
    </row>
    <row r="14" spans="1:11" x14ac:dyDescent="0.2">
      <c r="A14" s="20"/>
      <c r="B14" s="172"/>
      <c r="C14" s="175"/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176"/>
      <c r="C15" s="177"/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/>
      <c r="C16" s="30" t="s">
        <v>62</v>
      </c>
      <c r="D16" s="31"/>
      <c r="E16" s="32"/>
      <c r="F16" s="33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37"/>
      <c r="E17" s="38"/>
      <c r="F17" s="39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15" t="s">
        <v>12</v>
      </c>
      <c r="E18" s="15" t="s">
        <v>20</v>
      </c>
      <c r="F18" s="44"/>
      <c r="G18" s="17"/>
      <c r="H18" s="18"/>
      <c r="I18" s="19"/>
    </row>
    <row r="19" spans="1:13" x14ac:dyDescent="0.2">
      <c r="A19" s="20"/>
      <c r="B19" s="178"/>
      <c r="C19" s="179"/>
      <c r="D19" s="141"/>
      <c r="E19" s="142"/>
      <c r="F19" s="121"/>
      <c r="G19" s="153">
        <f>D19*E19</f>
        <v>0</v>
      </c>
      <c r="H19" s="18"/>
      <c r="I19" s="19"/>
    </row>
    <row r="20" spans="1:13" x14ac:dyDescent="0.2">
      <c r="A20" s="20"/>
      <c r="B20" s="178"/>
      <c r="C20" s="179"/>
      <c r="D20" s="141"/>
      <c r="E20" s="142"/>
      <c r="F20" s="122"/>
      <c r="G20" s="153">
        <f>D20*E20</f>
        <v>0</v>
      </c>
      <c r="H20" s="18"/>
      <c r="I20" s="19"/>
    </row>
    <row r="21" spans="1:13" x14ac:dyDescent="0.2">
      <c r="A21" s="20"/>
      <c r="B21" s="180"/>
      <c r="C21" s="181"/>
      <c r="D21" s="143"/>
      <c r="E21" s="142"/>
      <c r="F21" s="123"/>
      <c r="G21" s="153">
        <f>D21*E21</f>
        <v>0</v>
      </c>
      <c r="H21" s="18"/>
      <c r="I21" s="19"/>
      <c r="M21" s="49"/>
    </row>
    <row r="22" spans="1:13" x14ac:dyDescent="0.2">
      <c r="A22" s="20"/>
      <c r="B22" s="180"/>
      <c r="C22" s="179"/>
      <c r="D22" s="143"/>
      <c r="E22" s="142"/>
      <c r="F22" s="123"/>
      <c r="G22" s="153">
        <f>D22*E22</f>
        <v>0</v>
      </c>
      <c r="H22" s="18"/>
      <c r="I22" s="19"/>
    </row>
    <row r="23" spans="1:13" x14ac:dyDescent="0.2">
      <c r="A23" s="20"/>
      <c r="B23" s="180"/>
      <c r="C23" s="179"/>
      <c r="D23" s="143"/>
      <c r="E23" s="142"/>
      <c r="F23" s="123"/>
      <c r="G23" s="153">
        <f>D23*E23</f>
        <v>0</v>
      </c>
      <c r="H23" s="18"/>
      <c r="I23" s="19"/>
    </row>
    <row r="24" spans="1:13" ht="15" thickBot="1" x14ac:dyDescent="0.25">
      <c r="A24" s="28"/>
      <c r="B24" s="50"/>
      <c r="C24" s="51" t="s">
        <v>63</v>
      </c>
      <c r="D24" s="31"/>
      <c r="E24" s="32"/>
      <c r="F24" s="33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37"/>
      <c r="E25" s="38"/>
      <c r="F25" s="39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16" t="s">
        <v>47</v>
      </c>
      <c r="E26" s="44" t="s">
        <v>14</v>
      </c>
      <c r="F26" s="119" t="s">
        <v>46</v>
      </c>
      <c r="G26" s="17"/>
      <c r="H26" s="18"/>
      <c r="I26" s="19"/>
    </row>
    <row r="27" spans="1:13" x14ac:dyDescent="0.2">
      <c r="A27" s="20"/>
      <c r="B27" s="182"/>
      <c r="C27" s="174"/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182"/>
      <c r="C28" s="174"/>
      <c r="D28" s="144"/>
      <c r="E28" s="55"/>
      <c r="F28" s="56"/>
      <c r="G28" s="153">
        <f>D28</f>
        <v>0</v>
      </c>
      <c r="H28" s="18"/>
      <c r="I28" s="19"/>
    </row>
    <row r="29" spans="1:13" ht="15" thickBot="1" x14ac:dyDescent="0.25">
      <c r="A29" s="28"/>
      <c r="B29" s="57"/>
      <c r="C29" s="30" t="s">
        <v>64</v>
      </c>
      <c r="D29" s="31"/>
      <c r="E29" s="32"/>
      <c r="F29" s="33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37"/>
      <c r="E30" s="38"/>
      <c r="F30" s="39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61"/>
      <c r="E31" s="62"/>
      <c r="F31" s="33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66"/>
      <c r="E32" s="67"/>
      <c r="F32" s="68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74" t="s">
        <v>12</v>
      </c>
      <c r="E33" s="120" t="s">
        <v>34</v>
      </c>
      <c r="F33" s="75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131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15" t="s">
        <v>13</v>
      </c>
      <c r="E36" s="130" t="s">
        <v>49</v>
      </c>
      <c r="F36" s="44" t="s">
        <v>14</v>
      </c>
      <c r="G36" s="17"/>
      <c r="H36" s="18"/>
      <c r="I36" s="84"/>
    </row>
    <row r="37" spans="1:11" x14ac:dyDescent="0.2">
      <c r="A37" s="20"/>
      <c r="B37" s="178"/>
      <c r="C37" s="183"/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180"/>
      <c r="C38" s="183"/>
      <c r="D38" s="142"/>
      <c r="E38" s="52"/>
      <c r="F38" s="118"/>
      <c r="G38" s="161">
        <f>D38</f>
        <v>0</v>
      </c>
      <c r="H38" s="18"/>
      <c r="I38" s="84"/>
    </row>
    <row r="39" spans="1:11" x14ac:dyDescent="0.2">
      <c r="A39" s="20"/>
      <c r="B39" s="180"/>
      <c r="C39" s="183"/>
      <c r="D39" s="142"/>
      <c r="E39" s="135"/>
      <c r="F39" s="135"/>
      <c r="G39" s="161">
        <f>D39*E39*F39</f>
        <v>0</v>
      </c>
      <c r="H39" s="18"/>
      <c r="I39" s="84"/>
    </row>
    <row r="40" spans="1:11" x14ac:dyDescent="0.2">
      <c r="A40" s="86"/>
      <c r="B40" s="182"/>
      <c r="C40" s="184"/>
      <c r="D40" s="142"/>
      <c r="E40" s="125"/>
      <c r="F40" s="126"/>
      <c r="G40" s="161">
        <f>D40</f>
        <v>0</v>
      </c>
      <c r="H40" s="88"/>
      <c r="I40" s="89"/>
    </row>
    <row r="41" spans="1:11" x14ac:dyDescent="0.2">
      <c r="A41" s="20"/>
      <c r="B41" s="180"/>
      <c r="C41" s="174"/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180"/>
      <c r="C42" s="183"/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65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37"/>
      <c r="E44" s="38"/>
      <c r="F44" s="39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15" t="s">
        <v>47</v>
      </c>
      <c r="E45" s="44" t="s">
        <v>14</v>
      </c>
      <c r="F45" s="53"/>
      <c r="G45" s="17"/>
      <c r="H45" s="18"/>
      <c r="I45" s="84"/>
    </row>
    <row r="46" spans="1:11" x14ac:dyDescent="0.2">
      <c r="A46" s="20"/>
      <c r="B46" s="54"/>
      <c r="C46" s="85"/>
      <c r="D46" s="142"/>
      <c r="E46" s="135"/>
      <c r="F46" s="56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91"/>
      <c r="E47" s="32"/>
      <c r="F47" s="33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115" t="s">
        <v>12</v>
      </c>
      <c r="E48" s="129" t="s">
        <v>48</v>
      </c>
      <c r="F48" s="1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115" t="s">
        <v>12</v>
      </c>
      <c r="E50" s="104" t="s">
        <v>44</v>
      </c>
      <c r="F50" s="68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98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93"/>
      <c r="E52" s="94"/>
      <c r="F52" s="68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100"/>
      <c r="E53" s="101"/>
      <c r="F53" s="102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103" t="s">
        <v>17</v>
      </c>
      <c r="E54" s="104" t="s">
        <v>18</v>
      </c>
      <c r="F54" s="104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132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81"/>
      <c r="E56" s="81"/>
      <c r="F56" s="107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109"/>
      <c r="E57" s="109"/>
      <c r="F57" s="110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94"/>
      <c r="E58" s="194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WFWDJ0It0Gi3ePFZ7HBXOLavJaB5Gtu/cJWMqbmmtk5hbrx0ZdPL6f57FMUQmbJI7D6iCuSMuUCMFQzn/3zvQQ==" saltValue="SbwFUNn2daKjHMunJpsnZw==" spinCount="100000" sheet="1" objects="1" scenarios="1"/>
  <mergeCells count="16">
    <mergeCell ref="A8:I8"/>
    <mergeCell ref="A1:I1"/>
    <mergeCell ref="A2:I2"/>
    <mergeCell ref="A4:I4"/>
    <mergeCell ref="A6:B6"/>
    <mergeCell ref="G6:I6"/>
    <mergeCell ref="B49:C49"/>
    <mergeCell ref="B51:C51"/>
    <mergeCell ref="B57:C57"/>
    <mergeCell ref="A59:I59"/>
    <mergeCell ref="B10:C10"/>
    <mergeCell ref="B18:C18"/>
    <mergeCell ref="B26:C26"/>
    <mergeCell ref="B31:C31"/>
    <mergeCell ref="B36:C36"/>
    <mergeCell ref="B45:C45"/>
  </mergeCells>
  <pageMargins left="0.2" right="0.2" top="0.25" bottom="0.25" header="0" footer="0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69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88"/>
      <c r="B5" s="188"/>
      <c r="C5" s="188"/>
      <c r="D5" s="188"/>
      <c r="E5" s="188"/>
      <c r="F5" s="356" t="s">
        <v>67</v>
      </c>
      <c r="G5" s="356"/>
      <c r="H5" s="188"/>
      <c r="I5" s="192">
        <v>12.3</v>
      </c>
    </row>
    <row r="6" spans="1:11" x14ac:dyDescent="0.2">
      <c r="A6" s="355" t="s">
        <v>0</v>
      </c>
      <c r="B6" s="355"/>
      <c r="C6" s="170"/>
      <c r="D6" s="186"/>
      <c r="E6" s="186"/>
      <c r="F6" s="357" t="s">
        <v>66</v>
      </c>
      <c r="G6" s="357"/>
      <c r="H6" s="190"/>
      <c r="I6" s="191">
        <v>255</v>
      </c>
    </row>
    <row r="7" spans="1:11" x14ac:dyDescent="0.2">
      <c r="A7" s="6" t="s">
        <v>1</v>
      </c>
      <c r="B7" s="6"/>
      <c r="C7" s="171"/>
      <c r="D7" s="186"/>
      <c r="E7" s="186"/>
      <c r="F7" s="357" t="s">
        <v>68</v>
      </c>
      <c r="G7" s="357"/>
      <c r="H7" s="5"/>
      <c r="I7" s="193">
        <f>I6*I5</f>
        <v>3136.5</v>
      </c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" t="s">
        <v>6</v>
      </c>
      <c r="C11" s="21" t="s">
        <v>23</v>
      </c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" t="s">
        <v>7</v>
      </c>
      <c r="C12" s="189" t="s">
        <v>24</v>
      </c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" t="s">
        <v>8</v>
      </c>
      <c r="C13" s="189" t="s">
        <v>25</v>
      </c>
      <c r="D13" s="133"/>
      <c r="E13" s="136"/>
      <c r="F13" s="135"/>
      <c r="G13" s="153">
        <f t="shared" si="0"/>
        <v>0</v>
      </c>
      <c r="H13" s="18"/>
      <c r="I13" s="19"/>
    </row>
    <row r="14" spans="1:11" ht="38.25" x14ac:dyDescent="0.2">
      <c r="A14" s="20"/>
      <c r="B14" s="17" t="s">
        <v>9</v>
      </c>
      <c r="C14" s="185" t="s">
        <v>26</v>
      </c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24" t="s">
        <v>10</v>
      </c>
      <c r="C15" s="25" t="s">
        <v>50</v>
      </c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 t="s">
        <v>11</v>
      </c>
      <c r="C16" s="30" t="s">
        <v>81</v>
      </c>
      <c r="D16" s="197"/>
      <c r="E16" s="198"/>
      <c r="F16" s="199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200"/>
      <c r="E17" s="201"/>
      <c r="F17" s="202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203" t="s">
        <v>12</v>
      </c>
      <c r="E18" s="203" t="s">
        <v>20</v>
      </c>
      <c r="F18" s="204"/>
      <c r="G18" s="17"/>
      <c r="H18" s="18"/>
      <c r="I18" s="19"/>
    </row>
    <row r="19" spans="1:13" x14ac:dyDescent="0.2">
      <c r="A19" s="20"/>
      <c r="B19" s="45" t="s">
        <v>6</v>
      </c>
      <c r="C19" s="46" t="s">
        <v>27</v>
      </c>
      <c r="D19" s="141"/>
      <c r="E19" s="142"/>
      <c r="F19" s="205"/>
      <c r="G19" s="153">
        <f>D19*E19</f>
        <v>0</v>
      </c>
      <c r="H19" s="18"/>
      <c r="I19" s="19"/>
    </row>
    <row r="20" spans="1:13" x14ac:dyDescent="0.2">
      <c r="A20" s="20"/>
      <c r="B20" s="45" t="s">
        <v>7</v>
      </c>
      <c r="C20" s="46" t="s">
        <v>28</v>
      </c>
      <c r="D20" s="141"/>
      <c r="E20" s="142"/>
      <c r="F20" s="206"/>
      <c r="G20" s="153">
        <f>D20*E20</f>
        <v>0</v>
      </c>
      <c r="H20" s="18"/>
      <c r="I20" s="19"/>
    </row>
    <row r="21" spans="1:13" x14ac:dyDescent="0.2">
      <c r="A21" s="20"/>
      <c r="B21" s="47" t="s">
        <v>8</v>
      </c>
      <c r="C21" s="48" t="s">
        <v>29</v>
      </c>
      <c r="D21" s="143"/>
      <c r="E21" s="142"/>
      <c r="F21" s="207"/>
      <c r="G21" s="153">
        <f>D21*E21</f>
        <v>0</v>
      </c>
      <c r="H21" s="18"/>
      <c r="I21" s="19"/>
      <c r="M21" s="49"/>
    </row>
    <row r="22" spans="1:13" x14ac:dyDescent="0.2">
      <c r="A22" s="20"/>
      <c r="B22" s="47" t="s">
        <v>9</v>
      </c>
      <c r="C22" s="46" t="s">
        <v>30</v>
      </c>
      <c r="D22" s="143"/>
      <c r="E22" s="142"/>
      <c r="F22" s="207"/>
      <c r="G22" s="153">
        <f>D22*E22</f>
        <v>0</v>
      </c>
      <c r="H22" s="18"/>
      <c r="I22" s="19"/>
    </row>
    <row r="23" spans="1:13" x14ac:dyDescent="0.2">
      <c r="A23" s="20"/>
      <c r="B23" s="47" t="s">
        <v>10</v>
      </c>
      <c r="C23" s="46" t="s">
        <v>31</v>
      </c>
      <c r="D23" s="143"/>
      <c r="E23" s="142"/>
      <c r="F23" s="207"/>
      <c r="G23" s="153">
        <f>D23*E23</f>
        <v>0</v>
      </c>
      <c r="H23" s="18"/>
      <c r="I23" s="19"/>
    </row>
    <row r="24" spans="1:13" ht="15" thickBot="1" x14ac:dyDescent="0.25">
      <c r="A24" s="28"/>
      <c r="B24" s="50" t="s">
        <v>11</v>
      </c>
      <c r="C24" s="51" t="s">
        <v>36</v>
      </c>
      <c r="D24" s="197"/>
      <c r="E24" s="198"/>
      <c r="F24" s="199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200"/>
      <c r="E25" s="201"/>
      <c r="F25" s="202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208" t="s">
        <v>47</v>
      </c>
      <c r="E26" s="204" t="s">
        <v>14</v>
      </c>
      <c r="F26" s="209" t="s">
        <v>46</v>
      </c>
      <c r="G26" s="17"/>
      <c r="H26" s="18"/>
      <c r="I26" s="19"/>
    </row>
    <row r="27" spans="1:13" x14ac:dyDescent="0.2">
      <c r="A27" s="20"/>
      <c r="B27" s="54" t="s">
        <v>6</v>
      </c>
      <c r="C27" s="189" t="s">
        <v>51</v>
      </c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54" t="s">
        <v>7</v>
      </c>
      <c r="C28" s="189" t="s">
        <v>52</v>
      </c>
      <c r="D28" s="144"/>
      <c r="E28" s="210"/>
      <c r="F28" s="211"/>
      <c r="G28" s="153">
        <f>D28</f>
        <v>0</v>
      </c>
      <c r="H28" s="18"/>
      <c r="I28" s="19"/>
    </row>
    <row r="29" spans="1:13" ht="15" thickBot="1" x14ac:dyDescent="0.25">
      <c r="A29" s="28"/>
      <c r="B29" s="57" t="s">
        <v>8</v>
      </c>
      <c r="C29" s="30" t="s">
        <v>38</v>
      </c>
      <c r="D29" s="197"/>
      <c r="E29" s="198"/>
      <c r="F29" s="199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200"/>
      <c r="E30" s="201"/>
      <c r="F30" s="202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212"/>
      <c r="E31" s="213"/>
      <c r="F31" s="199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214"/>
      <c r="E32" s="215"/>
      <c r="F32" s="216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217" t="s">
        <v>12</v>
      </c>
      <c r="E33" s="218" t="s">
        <v>34</v>
      </c>
      <c r="F33" s="219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220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203" t="s">
        <v>13</v>
      </c>
      <c r="E36" s="221" t="s">
        <v>49</v>
      </c>
      <c r="F36" s="204" t="s">
        <v>14</v>
      </c>
      <c r="G36" s="17"/>
      <c r="H36" s="18"/>
      <c r="I36" s="84"/>
    </row>
    <row r="37" spans="1:11" x14ac:dyDescent="0.2">
      <c r="A37" s="20"/>
      <c r="B37" s="45" t="s">
        <v>6</v>
      </c>
      <c r="C37" s="85" t="s">
        <v>82</v>
      </c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47" t="s">
        <v>7</v>
      </c>
      <c r="C38" s="85" t="s">
        <v>53</v>
      </c>
      <c r="D38" s="142"/>
      <c r="E38" s="222"/>
      <c r="F38" s="242"/>
      <c r="G38" s="161">
        <f>D38</f>
        <v>0</v>
      </c>
      <c r="H38" s="18"/>
      <c r="I38" s="84"/>
    </row>
    <row r="39" spans="1:11" x14ac:dyDescent="0.2">
      <c r="A39" s="20"/>
      <c r="B39" s="47" t="s">
        <v>8</v>
      </c>
      <c r="C39" s="85" t="s">
        <v>54</v>
      </c>
      <c r="D39" s="142"/>
      <c r="E39" s="135"/>
      <c r="F39" s="135"/>
      <c r="G39" s="161">
        <f>D39*E39*F39</f>
        <v>0</v>
      </c>
      <c r="H39" s="18"/>
      <c r="I39" s="84"/>
    </row>
    <row r="40" spans="1:11" ht="15" x14ac:dyDescent="0.2">
      <c r="A40" s="86"/>
      <c r="B40" s="54" t="s">
        <v>15</v>
      </c>
      <c r="C40" s="87" t="s">
        <v>55</v>
      </c>
      <c r="D40" s="142"/>
      <c r="E40" s="222"/>
      <c r="F40" s="223"/>
      <c r="G40" s="161">
        <f>D40</f>
        <v>0</v>
      </c>
      <c r="H40" s="88"/>
      <c r="I40" s="89"/>
    </row>
    <row r="41" spans="1:11" x14ac:dyDescent="0.2">
      <c r="A41" s="20"/>
      <c r="B41" s="47" t="s">
        <v>10</v>
      </c>
      <c r="C41" s="189" t="s">
        <v>56</v>
      </c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47" t="s">
        <v>11</v>
      </c>
      <c r="C42" s="85" t="s">
        <v>57</v>
      </c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41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200"/>
      <c r="E44" s="201"/>
      <c r="F44" s="202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203" t="s">
        <v>47</v>
      </c>
      <c r="E45" s="204" t="s">
        <v>14</v>
      </c>
      <c r="F45" s="224"/>
      <c r="G45" s="17"/>
      <c r="H45" s="18"/>
      <c r="I45" s="84"/>
    </row>
    <row r="46" spans="1:11" x14ac:dyDescent="0.2">
      <c r="A46" s="20"/>
      <c r="B46" s="54" t="s">
        <v>6</v>
      </c>
      <c r="C46" s="85" t="s">
        <v>58</v>
      </c>
      <c r="D46" s="142"/>
      <c r="E46" s="135"/>
      <c r="F46" s="211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225"/>
      <c r="E47" s="198"/>
      <c r="F47" s="199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226" t="s">
        <v>12</v>
      </c>
      <c r="E48" s="227" t="s">
        <v>48</v>
      </c>
      <c r="F48" s="2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226" t="s">
        <v>12</v>
      </c>
      <c r="E50" s="229" t="s">
        <v>44</v>
      </c>
      <c r="F50" s="216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230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232"/>
      <c r="E52" s="233"/>
      <c r="F52" s="216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234"/>
      <c r="E53" s="235"/>
      <c r="F53" s="236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237" t="s">
        <v>17</v>
      </c>
      <c r="E54" s="229" t="s">
        <v>18</v>
      </c>
      <c r="F54" s="229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231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238"/>
      <c r="E56" s="238"/>
      <c r="F56" s="239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240"/>
      <c r="E57" s="240"/>
      <c r="F57" s="241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86"/>
      <c r="E58" s="186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RRSenn+MG6wFAQ+r+NA0Ho/HPMu65AWBNuhK2f12Yk7LQVNIgL6P5KZtOC82AvmRjdGQSF/8P9KQ/eYrDOOyGQ==" saltValue="DPUdZuL4D+fs83UsIFGakQ==" spinCount="100000" sheet="1" objects="1" scenarios="1"/>
  <mergeCells count="18">
    <mergeCell ref="A59:I59"/>
    <mergeCell ref="F7:G7"/>
    <mergeCell ref="A8:I8"/>
    <mergeCell ref="B10:C10"/>
    <mergeCell ref="B18:C18"/>
    <mergeCell ref="B26:C26"/>
    <mergeCell ref="B31:C31"/>
    <mergeCell ref="B36:C36"/>
    <mergeCell ref="B45:C45"/>
    <mergeCell ref="B49:C49"/>
    <mergeCell ref="B51:C51"/>
    <mergeCell ref="B57:C57"/>
    <mergeCell ref="A1:I1"/>
    <mergeCell ref="A2:I2"/>
    <mergeCell ref="A4:I4"/>
    <mergeCell ref="F5:G5"/>
    <mergeCell ref="A6:B6"/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84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95"/>
      <c r="B3" s="195"/>
      <c r="C3" s="195"/>
      <c r="D3" s="195"/>
      <c r="E3" s="195"/>
      <c r="F3" s="195"/>
      <c r="G3" s="195"/>
      <c r="H3" s="195"/>
      <c r="I3" s="195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</row>
    <row r="6" spans="1:11" x14ac:dyDescent="0.2">
      <c r="A6" s="355" t="s">
        <v>0</v>
      </c>
      <c r="B6" s="355"/>
      <c r="C6" s="170"/>
      <c r="D6" s="194"/>
      <c r="E6" s="194"/>
      <c r="F6" s="5"/>
      <c r="G6" s="358"/>
      <c r="H6" s="358"/>
      <c r="I6" s="358"/>
    </row>
    <row r="7" spans="1:11" x14ac:dyDescent="0.2">
      <c r="A7" s="6" t="s">
        <v>1</v>
      </c>
      <c r="B7" s="6"/>
      <c r="C7" s="171"/>
      <c r="D7" s="194"/>
      <c r="E7" s="194"/>
      <c r="F7" s="5"/>
      <c r="G7" s="7"/>
      <c r="H7" s="5"/>
      <c r="I7" s="5"/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2"/>
      <c r="C11" s="173"/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2"/>
      <c r="C12" s="174"/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2"/>
      <c r="C13" s="174"/>
      <c r="D13" s="133"/>
      <c r="E13" s="136"/>
      <c r="F13" s="135"/>
      <c r="G13" s="153">
        <f t="shared" si="0"/>
        <v>0</v>
      </c>
      <c r="H13" s="18"/>
      <c r="I13" s="19"/>
    </row>
    <row r="14" spans="1:11" x14ac:dyDescent="0.2">
      <c r="A14" s="20"/>
      <c r="B14" s="172"/>
      <c r="C14" s="175"/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176"/>
      <c r="C15" s="177"/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/>
      <c r="C16" s="30" t="s">
        <v>62</v>
      </c>
      <c r="D16" s="31"/>
      <c r="E16" s="32"/>
      <c r="F16" s="33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37"/>
      <c r="E17" s="38"/>
      <c r="F17" s="39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15" t="s">
        <v>12</v>
      </c>
      <c r="E18" s="15" t="s">
        <v>20</v>
      </c>
      <c r="F18" s="44"/>
      <c r="G18" s="17"/>
      <c r="H18" s="18"/>
      <c r="I18" s="19"/>
    </row>
    <row r="19" spans="1:13" x14ac:dyDescent="0.2">
      <c r="A19" s="20"/>
      <c r="B19" s="178"/>
      <c r="C19" s="179"/>
      <c r="D19" s="141"/>
      <c r="E19" s="142"/>
      <c r="F19" s="121"/>
      <c r="G19" s="153">
        <f>D19*E19</f>
        <v>0</v>
      </c>
      <c r="H19" s="18"/>
      <c r="I19" s="19"/>
    </row>
    <row r="20" spans="1:13" x14ac:dyDescent="0.2">
      <c r="A20" s="20"/>
      <c r="B20" s="178"/>
      <c r="C20" s="179"/>
      <c r="D20" s="141"/>
      <c r="E20" s="142"/>
      <c r="F20" s="122"/>
      <c r="G20" s="153">
        <f>D20*E20</f>
        <v>0</v>
      </c>
      <c r="H20" s="18"/>
      <c r="I20" s="19"/>
    </row>
    <row r="21" spans="1:13" x14ac:dyDescent="0.2">
      <c r="A21" s="20"/>
      <c r="B21" s="180"/>
      <c r="C21" s="181"/>
      <c r="D21" s="143"/>
      <c r="E21" s="142"/>
      <c r="F21" s="123"/>
      <c r="G21" s="153">
        <f>D21*E21</f>
        <v>0</v>
      </c>
      <c r="H21" s="18"/>
      <c r="I21" s="19"/>
      <c r="M21" s="49"/>
    </row>
    <row r="22" spans="1:13" x14ac:dyDescent="0.2">
      <c r="A22" s="20"/>
      <c r="B22" s="180"/>
      <c r="C22" s="179"/>
      <c r="D22" s="143"/>
      <c r="E22" s="142"/>
      <c r="F22" s="123"/>
      <c r="G22" s="153">
        <f>D22*E22</f>
        <v>0</v>
      </c>
      <c r="H22" s="18"/>
      <c r="I22" s="19"/>
    </row>
    <row r="23" spans="1:13" x14ac:dyDescent="0.2">
      <c r="A23" s="20"/>
      <c r="B23" s="180"/>
      <c r="C23" s="179"/>
      <c r="D23" s="143"/>
      <c r="E23" s="142"/>
      <c r="F23" s="123"/>
      <c r="G23" s="153">
        <f>D23*E23</f>
        <v>0</v>
      </c>
      <c r="H23" s="18"/>
      <c r="I23" s="19"/>
    </row>
    <row r="24" spans="1:13" ht="15" thickBot="1" x14ac:dyDescent="0.25">
      <c r="A24" s="28"/>
      <c r="B24" s="50"/>
      <c r="C24" s="51" t="s">
        <v>63</v>
      </c>
      <c r="D24" s="31"/>
      <c r="E24" s="32"/>
      <c r="F24" s="33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37"/>
      <c r="E25" s="38"/>
      <c r="F25" s="39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16" t="s">
        <v>47</v>
      </c>
      <c r="E26" s="44" t="s">
        <v>14</v>
      </c>
      <c r="F26" s="119" t="s">
        <v>46</v>
      </c>
      <c r="G26" s="17"/>
      <c r="H26" s="18"/>
      <c r="I26" s="19"/>
    </row>
    <row r="27" spans="1:13" x14ac:dyDescent="0.2">
      <c r="A27" s="20"/>
      <c r="B27" s="182"/>
      <c r="C27" s="174"/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182"/>
      <c r="C28" s="174"/>
      <c r="D28" s="144"/>
      <c r="E28" s="55"/>
      <c r="F28" s="56"/>
      <c r="G28" s="153">
        <f>D28</f>
        <v>0</v>
      </c>
      <c r="H28" s="18"/>
      <c r="I28" s="19"/>
    </row>
    <row r="29" spans="1:13" ht="15" thickBot="1" x14ac:dyDescent="0.25">
      <c r="A29" s="28"/>
      <c r="B29" s="57"/>
      <c r="C29" s="30" t="s">
        <v>64</v>
      </c>
      <c r="D29" s="31"/>
      <c r="E29" s="32"/>
      <c r="F29" s="33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37"/>
      <c r="E30" s="38"/>
      <c r="F30" s="39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61"/>
      <c r="E31" s="62"/>
      <c r="F31" s="33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66"/>
      <c r="E32" s="67"/>
      <c r="F32" s="68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74" t="s">
        <v>12</v>
      </c>
      <c r="E33" s="120" t="s">
        <v>34</v>
      </c>
      <c r="F33" s="75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131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15" t="s">
        <v>13</v>
      </c>
      <c r="E36" s="130" t="s">
        <v>49</v>
      </c>
      <c r="F36" s="44" t="s">
        <v>14</v>
      </c>
      <c r="G36" s="17"/>
      <c r="H36" s="18"/>
      <c r="I36" s="84"/>
    </row>
    <row r="37" spans="1:11" x14ac:dyDescent="0.2">
      <c r="A37" s="20"/>
      <c r="B37" s="178"/>
      <c r="C37" s="183"/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180"/>
      <c r="C38" s="183"/>
      <c r="D38" s="142"/>
      <c r="E38" s="52"/>
      <c r="F38" s="118"/>
      <c r="G38" s="161">
        <f>D38</f>
        <v>0</v>
      </c>
      <c r="H38" s="18"/>
      <c r="I38" s="84"/>
    </row>
    <row r="39" spans="1:11" x14ac:dyDescent="0.2">
      <c r="A39" s="20"/>
      <c r="B39" s="180"/>
      <c r="C39" s="183"/>
      <c r="D39" s="142"/>
      <c r="E39" s="135"/>
      <c r="F39" s="135"/>
      <c r="G39" s="161">
        <f>D39*E39*F39</f>
        <v>0</v>
      </c>
      <c r="H39" s="18"/>
      <c r="I39" s="84"/>
    </row>
    <row r="40" spans="1:11" x14ac:dyDescent="0.2">
      <c r="A40" s="86"/>
      <c r="B40" s="182"/>
      <c r="C40" s="184"/>
      <c r="D40" s="142"/>
      <c r="E40" s="125"/>
      <c r="F40" s="126"/>
      <c r="G40" s="161">
        <f>D40</f>
        <v>0</v>
      </c>
      <c r="H40" s="88"/>
      <c r="I40" s="89"/>
    </row>
    <row r="41" spans="1:11" x14ac:dyDescent="0.2">
      <c r="A41" s="20"/>
      <c r="B41" s="180"/>
      <c r="C41" s="174"/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180"/>
      <c r="C42" s="183"/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65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37"/>
      <c r="E44" s="38"/>
      <c r="F44" s="39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15" t="s">
        <v>47</v>
      </c>
      <c r="E45" s="44" t="s">
        <v>14</v>
      </c>
      <c r="F45" s="53"/>
      <c r="G45" s="17"/>
      <c r="H45" s="18"/>
      <c r="I45" s="84"/>
    </row>
    <row r="46" spans="1:11" x14ac:dyDescent="0.2">
      <c r="A46" s="20"/>
      <c r="B46" s="54"/>
      <c r="C46" s="85"/>
      <c r="D46" s="142"/>
      <c r="E46" s="135"/>
      <c r="F46" s="56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91"/>
      <c r="E47" s="32"/>
      <c r="F47" s="33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115" t="s">
        <v>12</v>
      </c>
      <c r="E48" s="129" t="s">
        <v>48</v>
      </c>
      <c r="F48" s="1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115" t="s">
        <v>12</v>
      </c>
      <c r="E50" s="104" t="s">
        <v>44</v>
      </c>
      <c r="F50" s="68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98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93"/>
      <c r="E52" s="94"/>
      <c r="F52" s="68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100"/>
      <c r="E53" s="101"/>
      <c r="F53" s="102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103" t="s">
        <v>17</v>
      </c>
      <c r="E54" s="104" t="s">
        <v>18</v>
      </c>
      <c r="F54" s="104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132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81"/>
      <c r="E56" s="81"/>
      <c r="F56" s="107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109"/>
      <c r="E57" s="109"/>
      <c r="F57" s="110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94"/>
      <c r="E58" s="194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PtPiTblKWypypTv3UexEJ4eUJopYcnx+vrkCiQGFUhLsKRcqXG2MvUyqtIKIB7iPJj4etoayKtHhqhzbJab+ag==" saltValue="jNpTOtpT/7WxIsER6aiWKw==" spinCount="100000" sheet="1" objects="1" scenarios="1"/>
  <mergeCells count="16">
    <mergeCell ref="A8:I8"/>
    <mergeCell ref="A1:I1"/>
    <mergeCell ref="A2:I2"/>
    <mergeCell ref="A4:I4"/>
    <mergeCell ref="A6:B6"/>
    <mergeCell ref="G6:I6"/>
    <mergeCell ref="B49:C49"/>
    <mergeCell ref="B51:C51"/>
    <mergeCell ref="B57:C57"/>
    <mergeCell ref="A59:I59"/>
    <mergeCell ref="B10:C10"/>
    <mergeCell ref="B18:C18"/>
    <mergeCell ref="B26:C26"/>
    <mergeCell ref="B31:C31"/>
    <mergeCell ref="B36:C36"/>
    <mergeCell ref="B45:C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71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88"/>
      <c r="B5" s="188"/>
      <c r="C5" s="188"/>
      <c r="D5" s="188"/>
      <c r="E5" s="188"/>
      <c r="F5" s="356" t="s">
        <v>67</v>
      </c>
      <c r="G5" s="356"/>
      <c r="H5" s="188"/>
      <c r="I5" s="192">
        <v>12.3</v>
      </c>
    </row>
    <row r="6" spans="1:11" x14ac:dyDescent="0.2">
      <c r="A6" s="355" t="s">
        <v>0</v>
      </c>
      <c r="B6" s="355"/>
      <c r="C6" s="170"/>
      <c r="D6" s="186"/>
      <c r="E6" s="186"/>
      <c r="F6" s="357" t="s">
        <v>66</v>
      </c>
      <c r="G6" s="357"/>
      <c r="H6" s="190"/>
      <c r="I6" s="191">
        <v>254</v>
      </c>
    </row>
    <row r="7" spans="1:11" x14ac:dyDescent="0.2">
      <c r="A7" s="6" t="s">
        <v>1</v>
      </c>
      <c r="B7" s="6"/>
      <c r="C7" s="171"/>
      <c r="D7" s="186"/>
      <c r="E7" s="186"/>
      <c r="F7" s="357" t="s">
        <v>68</v>
      </c>
      <c r="G7" s="357"/>
      <c r="H7" s="5"/>
      <c r="I7" s="193">
        <f>I6*I5</f>
        <v>3124.2000000000003</v>
      </c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" t="s">
        <v>6</v>
      </c>
      <c r="C11" s="21" t="s">
        <v>23</v>
      </c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" t="s">
        <v>7</v>
      </c>
      <c r="C12" s="189" t="s">
        <v>24</v>
      </c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" t="s">
        <v>8</v>
      </c>
      <c r="C13" s="189" t="s">
        <v>25</v>
      </c>
      <c r="D13" s="133"/>
      <c r="E13" s="136"/>
      <c r="F13" s="135"/>
      <c r="G13" s="153">
        <f t="shared" si="0"/>
        <v>0</v>
      </c>
      <c r="H13" s="18"/>
      <c r="I13" s="19"/>
    </row>
    <row r="14" spans="1:11" ht="38.25" x14ac:dyDescent="0.2">
      <c r="A14" s="20"/>
      <c r="B14" s="17" t="s">
        <v>9</v>
      </c>
      <c r="C14" s="185" t="s">
        <v>26</v>
      </c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24" t="s">
        <v>10</v>
      </c>
      <c r="C15" s="25" t="s">
        <v>50</v>
      </c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 t="s">
        <v>11</v>
      </c>
      <c r="C16" s="30" t="s">
        <v>81</v>
      </c>
      <c r="D16" s="197"/>
      <c r="E16" s="198"/>
      <c r="F16" s="199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200"/>
      <c r="E17" s="201"/>
      <c r="F17" s="202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203" t="s">
        <v>12</v>
      </c>
      <c r="E18" s="203" t="s">
        <v>20</v>
      </c>
      <c r="F18" s="204"/>
      <c r="G18" s="17"/>
      <c r="H18" s="18"/>
      <c r="I18" s="19"/>
    </row>
    <row r="19" spans="1:13" x14ac:dyDescent="0.2">
      <c r="A19" s="20"/>
      <c r="B19" s="45" t="s">
        <v>6</v>
      </c>
      <c r="C19" s="46" t="s">
        <v>27</v>
      </c>
      <c r="D19" s="141"/>
      <c r="E19" s="142"/>
      <c r="F19" s="205"/>
      <c r="G19" s="153">
        <f>D19*E19</f>
        <v>0</v>
      </c>
      <c r="H19" s="18"/>
      <c r="I19" s="19"/>
    </row>
    <row r="20" spans="1:13" x14ac:dyDescent="0.2">
      <c r="A20" s="20"/>
      <c r="B20" s="45" t="s">
        <v>7</v>
      </c>
      <c r="C20" s="46" t="s">
        <v>28</v>
      </c>
      <c r="D20" s="141"/>
      <c r="E20" s="142"/>
      <c r="F20" s="206"/>
      <c r="G20" s="153">
        <f>D20*E20</f>
        <v>0</v>
      </c>
      <c r="H20" s="18"/>
      <c r="I20" s="19"/>
    </row>
    <row r="21" spans="1:13" x14ac:dyDescent="0.2">
      <c r="A21" s="20"/>
      <c r="B21" s="47" t="s">
        <v>8</v>
      </c>
      <c r="C21" s="48" t="s">
        <v>29</v>
      </c>
      <c r="D21" s="143"/>
      <c r="E21" s="142"/>
      <c r="F21" s="207"/>
      <c r="G21" s="153">
        <f>D21*E21</f>
        <v>0</v>
      </c>
      <c r="H21" s="18"/>
      <c r="I21" s="19"/>
      <c r="M21" s="49"/>
    </row>
    <row r="22" spans="1:13" x14ac:dyDescent="0.2">
      <c r="A22" s="20"/>
      <c r="B22" s="47" t="s">
        <v>9</v>
      </c>
      <c r="C22" s="46" t="s">
        <v>30</v>
      </c>
      <c r="D22" s="143"/>
      <c r="E22" s="142"/>
      <c r="F22" s="207"/>
      <c r="G22" s="153">
        <f>D22*E22</f>
        <v>0</v>
      </c>
      <c r="H22" s="18"/>
      <c r="I22" s="19"/>
    </row>
    <row r="23" spans="1:13" x14ac:dyDescent="0.2">
      <c r="A23" s="20"/>
      <c r="B23" s="47" t="s">
        <v>10</v>
      </c>
      <c r="C23" s="46" t="s">
        <v>31</v>
      </c>
      <c r="D23" s="143"/>
      <c r="E23" s="142"/>
      <c r="F23" s="207"/>
      <c r="G23" s="153">
        <f>D23*E23</f>
        <v>0</v>
      </c>
      <c r="H23" s="18"/>
      <c r="I23" s="19"/>
    </row>
    <row r="24" spans="1:13" ht="15" thickBot="1" x14ac:dyDescent="0.25">
      <c r="A24" s="28"/>
      <c r="B24" s="50" t="s">
        <v>11</v>
      </c>
      <c r="C24" s="51" t="s">
        <v>36</v>
      </c>
      <c r="D24" s="197"/>
      <c r="E24" s="198"/>
      <c r="F24" s="199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200"/>
      <c r="E25" s="201"/>
      <c r="F25" s="202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208" t="s">
        <v>47</v>
      </c>
      <c r="E26" s="204" t="s">
        <v>14</v>
      </c>
      <c r="F26" s="209" t="s">
        <v>46</v>
      </c>
      <c r="G26" s="17"/>
      <c r="H26" s="18"/>
      <c r="I26" s="19"/>
    </row>
    <row r="27" spans="1:13" x14ac:dyDescent="0.2">
      <c r="A27" s="20"/>
      <c r="B27" s="54" t="s">
        <v>6</v>
      </c>
      <c r="C27" s="189" t="s">
        <v>51</v>
      </c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54" t="s">
        <v>7</v>
      </c>
      <c r="C28" s="189" t="s">
        <v>52</v>
      </c>
      <c r="D28" s="144"/>
      <c r="E28" s="210"/>
      <c r="F28" s="211"/>
      <c r="G28" s="153">
        <f>D28</f>
        <v>0</v>
      </c>
      <c r="H28" s="18"/>
      <c r="I28" s="19"/>
    </row>
    <row r="29" spans="1:13" ht="15" thickBot="1" x14ac:dyDescent="0.25">
      <c r="A29" s="28"/>
      <c r="B29" s="57" t="s">
        <v>8</v>
      </c>
      <c r="C29" s="30" t="s">
        <v>38</v>
      </c>
      <c r="D29" s="197"/>
      <c r="E29" s="198"/>
      <c r="F29" s="199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200"/>
      <c r="E30" s="201"/>
      <c r="F30" s="202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212"/>
      <c r="E31" s="213"/>
      <c r="F31" s="199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214"/>
      <c r="E32" s="215"/>
      <c r="F32" s="216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217" t="s">
        <v>12</v>
      </c>
      <c r="E33" s="218" t="s">
        <v>34</v>
      </c>
      <c r="F33" s="219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220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203" t="s">
        <v>13</v>
      </c>
      <c r="E36" s="221" t="s">
        <v>49</v>
      </c>
      <c r="F36" s="204" t="s">
        <v>14</v>
      </c>
      <c r="G36" s="17"/>
      <c r="H36" s="18"/>
      <c r="I36" s="84"/>
    </row>
    <row r="37" spans="1:11" x14ac:dyDescent="0.2">
      <c r="A37" s="20"/>
      <c r="B37" s="45" t="s">
        <v>6</v>
      </c>
      <c r="C37" s="85" t="s">
        <v>82</v>
      </c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47" t="s">
        <v>7</v>
      </c>
      <c r="C38" s="85" t="s">
        <v>53</v>
      </c>
      <c r="D38" s="142"/>
      <c r="E38" s="222"/>
      <c r="F38" s="242"/>
      <c r="G38" s="161">
        <f>D38</f>
        <v>0</v>
      </c>
      <c r="H38" s="18"/>
      <c r="I38" s="84"/>
    </row>
    <row r="39" spans="1:11" x14ac:dyDescent="0.2">
      <c r="A39" s="20"/>
      <c r="B39" s="47" t="s">
        <v>8</v>
      </c>
      <c r="C39" s="85" t="s">
        <v>54</v>
      </c>
      <c r="D39" s="142"/>
      <c r="E39" s="135"/>
      <c r="F39" s="135"/>
      <c r="G39" s="161">
        <f>D39*E39*F39</f>
        <v>0</v>
      </c>
      <c r="H39" s="18"/>
      <c r="I39" s="84"/>
    </row>
    <row r="40" spans="1:11" ht="15" x14ac:dyDescent="0.2">
      <c r="A40" s="86"/>
      <c r="B40" s="54" t="s">
        <v>15</v>
      </c>
      <c r="C40" s="87" t="s">
        <v>55</v>
      </c>
      <c r="D40" s="142"/>
      <c r="E40" s="222"/>
      <c r="F40" s="223"/>
      <c r="G40" s="161">
        <f>D40</f>
        <v>0</v>
      </c>
      <c r="H40" s="88"/>
      <c r="I40" s="89"/>
    </row>
    <row r="41" spans="1:11" x14ac:dyDescent="0.2">
      <c r="A41" s="20"/>
      <c r="B41" s="47" t="s">
        <v>10</v>
      </c>
      <c r="C41" s="189" t="s">
        <v>56</v>
      </c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47" t="s">
        <v>11</v>
      </c>
      <c r="C42" s="85" t="s">
        <v>57</v>
      </c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41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200"/>
      <c r="E44" s="201"/>
      <c r="F44" s="202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203" t="s">
        <v>47</v>
      </c>
      <c r="E45" s="204" t="s">
        <v>14</v>
      </c>
      <c r="F45" s="224"/>
      <c r="G45" s="17"/>
      <c r="H45" s="18"/>
      <c r="I45" s="84"/>
    </row>
    <row r="46" spans="1:11" x14ac:dyDescent="0.2">
      <c r="A46" s="20"/>
      <c r="B46" s="54" t="s">
        <v>6</v>
      </c>
      <c r="C46" s="85" t="s">
        <v>58</v>
      </c>
      <c r="D46" s="142"/>
      <c r="E46" s="135"/>
      <c r="F46" s="211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225"/>
      <c r="E47" s="198"/>
      <c r="F47" s="199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226" t="s">
        <v>12</v>
      </c>
      <c r="E48" s="227" t="s">
        <v>48</v>
      </c>
      <c r="F48" s="2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226" t="s">
        <v>12</v>
      </c>
      <c r="E50" s="229" t="s">
        <v>44</v>
      </c>
      <c r="F50" s="216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230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232"/>
      <c r="E52" s="233"/>
      <c r="F52" s="216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234"/>
      <c r="E53" s="235"/>
      <c r="F53" s="236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237" t="s">
        <v>17</v>
      </c>
      <c r="E54" s="229" t="s">
        <v>18</v>
      </c>
      <c r="F54" s="229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231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238"/>
      <c r="E56" s="238"/>
      <c r="F56" s="239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240"/>
      <c r="E57" s="240"/>
      <c r="F57" s="241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86"/>
      <c r="E58" s="186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yGwgKIbZbXCLFRWmt3f8+lAgDBF7VDn77kTe3DWyTaSoosFdNPhnP5gNFDedgiCOvjsGzOYTU8rehgpmsQwYrA==" saltValue="TVOnYG1bGNFq6gxN7RDK1w==" spinCount="100000" sheet="1" objects="1" scenarios="1"/>
  <mergeCells count="18">
    <mergeCell ref="A59:I59"/>
    <mergeCell ref="F7:G7"/>
    <mergeCell ref="A8:I8"/>
    <mergeCell ref="B10:C10"/>
    <mergeCell ref="B18:C18"/>
    <mergeCell ref="B26:C26"/>
    <mergeCell ref="B31:C31"/>
    <mergeCell ref="B36:C36"/>
    <mergeCell ref="B45:C45"/>
    <mergeCell ref="B49:C49"/>
    <mergeCell ref="B51:C51"/>
    <mergeCell ref="B57:C57"/>
    <mergeCell ref="A1:I1"/>
    <mergeCell ref="A2:I2"/>
    <mergeCell ref="A4:I4"/>
    <mergeCell ref="F5:G5"/>
    <mergeCell ref="A6:B6"/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85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95"/>
      <c r="B3" s="195"/>
      <c r="C3" s="195"/>
      <c r="D3" s="195"/>
      <c r="E3" s="195"/>
      <c r="F3" s="195"/>
      <c r="G3" s="195"/>
      <c r="H3" s="195"/>
      <c r="I3" s="195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</row>
    <row r="6" spans="1:11" x14ac:dyDescent="0.2">
      <c r="A6" s="355" t="s">
        <v>0</v>
      </c>
      <c r="B6" s="355"/>
      <c r="C6" s="170"/>
      <c r="D6" s="194"/>
      <c r="E6" s="194"/>
      <c r="F6" s="5"/>
      <c r="G6" s="358"/>
      <c r="H6" s="358"/>
      <c r="I6" s="358"/>
    </row>
    <row r="7" spans="1:11" x14ac:dyDescent="0.2">
      <c r="A7" s="6" t="s">
        <v>1</v>
      </c>
      <c r="B7" s="6"/>
      <c r="C7" s="171"/>
      <c r="D7" s="194"/>
      <c r="E7" s="194"/>
      <c r="F7" s="5"/>
      <c r="G7" s="7"/>
      <c r="H7" s="5"/>
      <c r="I7" s="5"/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2"/>
      <c r="C11" s="173"/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2"/>
      <c r="C12" s="174"/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2"/>
      <c r="C13" s="174"/>
      <c r="D13" s="133"/>
      <c r="E13" s="136"/>
      <c r="F13" s="135"/>
      <c r="G13" s="153">
        <f t="shared" si="0"/>
        <v>0</v>
      </c>
      <c r="H13" s="18"/>
      <c r="I13" s="19"/>
    </row>
    <row r="14" spans="1:11" x14ac:dyDescent="0.2">
      <c r="A14" s="20"/>
      <c r="B14" s="172"/>
      <c r="C14" s="175"/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176"/>
      <c r="C15" s="177"/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/>
      <c r="C16" s="30" t="s">
        <v>62</v>
      </c>
      <c r="D16" s="31"/>
      <c r="E16" s="32"/>
      <c r="F16" s="33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37"/>
      <c r="E17" s="38"/>
      <c r="F17" s="39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15" t="s">
        <v>12</v>
      </c>
      <c r="E18" s="15" t="s">
        <v>20</v>
      </c>
      <c r="F18" s="44"/>
      <c r="G18" s="17"/>
      <c r="H18" s="18"/>
      <c r="I18" s="19"/>
    </row>
    <row r="19" spans="1:13" x14ac:dyDescent="0.2">
      <c r="A19" s="20"/>
      <c r="B19" s="178"/>
      <c r="C19" s="179"/>
      <c r="D19" s="141"/>
      <c r="E19" s="142"/>
      <c r="F19" s="121"/>
      <c r="G19" s="153">
        <f>D19*E19</f>
        <v>0</v>
      </c>
      <c r="H19" s="18"/>
      <c r="I19" s="19"/>
    </row>
    <row r="20" spans="1:13" x14ac:dyDescent="0.2">
      <c r="A20" s="20"/>
      <c r="B20" s="178"/>
      <c r="C20" s="179"/>
      <c r="D20" s="141"/>
      <c r="E20" s="142"/>
      <c r="F20" s="122"/>
      <c r="G20" s="153">
        <f>D20*E20</f>
        <v>0</v>
      </c>
      <c r="H20" s="18"/>
      <c r="I20" s="19"/>
    </row>
    <row r="21" spans="1:13" x14ac:dyDescent="0.2">
      <c r="A21" s="20"/>
      <c r="B21" s="180"/>
      <c r="C21" s="181"/>
      <c r="D21" s="143"/>
      <c r="E21" s="142"/>
      <c r="F21" s="123"/>
      <c r="G21" s="153">
        <f>D21*E21</f>
        <v>0</v>
      </c>
      <c r="H21" s="18"/>
      <c r="I21" s="19"/>
      <c r="M21" s="49"/>
    </row>
    <row r="22" spans="1:13" x14ac:dyDescent="0.2">
      <c r="A22" s="20"/>
      <c r="B22" s="180"/>
      <c r="C22" s="179"/>
      <c r="D22" s="143"/>
      <c r="E22" s="142"/>
      <c r="F22" s="123"/>
      <c r="G22" s="153">
        <f>D22*E22</f>
        <v>0</v>
      </c>
      <c r="H22" s="18"/>
      <c r="I22" s="19"/>
    </row>
    <row r="23" spans="1:13" x14ac:dyDescent="0.2">
      <c r="A23" s="20"/>
      <c r="B23" s="180"/>
      <c r="C23" s="179"/>
      <c r="D23" s="143"/>
      <c r="E23" s="142"/>
      <c r="F23" s="123"/>
      <c r="G23" s="153">
        <f>D23*E23</f>
        <v>0</v>
      </c>
      <c r="H23" s="18"/>
      <c r="I23" s="19"/>
    </row>
    <row r="24" spans="1:13" ht="15" thickBot="1" x14ac:dyDescent="0.25">
      <c r="A24" s="28"/>
      <c r="B24" s="50"/>
      <c r="C24" s="51" t="s">
        <v>63</v>
      </c>
      <c r="D24" s="31"/>
      <c r="E24" s="32"/>
      <c r="F24" s="33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37"/>
      <c r="E25" s="38"/>
      <c r="F25" s="39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16" t="s">
        <v>47</v>
      </c>
      <c r="E26" s="44" t="s">
        <v>14</v>
      </c>
      <c r="F26" s="119" t="s">
        <v>46</v>
      </c>
      <c r="G26" s="17"/>
      <c r="H26" s="18"/>
      <c r="I26" s="19"/>
    </row>
    <row r="27" spans="1:13" x14ac:dyDescent="0.2">
      <c r="A27" s="20"/>
      <c r="B27" s="182"/>
      <c r="C27" s="174"/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182"/>
      <c r="C28" s="174"/>
      <c r="D28" s="144"/>
      <c r="E28" s="55"/>
      <c r="F28" s="56"/>
      <c r="G28" s="153">
        <f>D28</f>
        <v>0</v>
      </c>
      <c r="H28" s="18"/>
      <c r="I28" s="19"/>
    </row>
    <row r="29" spans="1:13" ht="15" thickBot="1" x14ac:dyDescent="0.25">
      <c r="A29" s="28"/>
      <c r="B29" s="57"/>
      <c r="C29" s="30" t="s">
        <v>64</v>
      </c>
      <c r="D29" s="31"/>
      <c r="E29" s="32"/>
      <c r="F29" s="33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37"/>
      <c r="E30" s="38"/>
      <c r="F30" s="39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61"/>
      <c r="E31" s="62"/>
      <c r="F31" s="33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66"/>
      <c r="E32" s="67"/>
      <c r="F32" s="68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74" t="s">
        <v>12</v>
      </c>
      <c r="E33" s="120" t="s">
        <v>34</v>
      </c>
      <c r="F33" s="75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131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15" t="s">
        <v>13</v>
      </c>
      <c r="E36" s="130" t="s">
        <v>49</v>
      </c>
      <c r="F36" s="44" t="s">
        <v>14</v>
      </c>
      <c r="G36" s="17"/>
      <c r="H36" s="18"/>
      <c r="I36" s="84"/>
    </row>
    <row r="37" spans="1:11" x14ac:dyDescent="0.2">
      <c r="A37" s="20"/>
      <c r="B37" s="178"/>
      <c r="C37" s="183"/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180"/>
      <c r="C38" s="183"/>
      <c r="D38" s="142"/>
      <c r="E38" s="52"/>
      <c r="F38" s="118"/>
      <c r="G38" s="161">
        <f>D38</f>
        <v>0</v>
      </c>
      <c r="H38" s="18"/>
      <c r="I38" s="84"/>
    </row>
    <row r="39" spans="1:11" x14ac:dyDescent="0.2">
      <c r="A39" s="20"/>
      <c r="B39" s="180"/>
      <c r="C39" s="183"/>
      <c r="D39" s="142"/>
      <c r="E39" s="135"/>
      <c r="F39" s="135"/>
      <c r="G39" s="161">
        <f>D39*E39*F39</f>
        <v>0</v>
      </c>
      <c r="H39" s="18"/>
      <c r="I39" s="84"/>
    </row>
    <row r="40" spans="1:11" x14ac:dyDescent="0.2">
      <c r="A40" s="86"/>
      <c r="B40" s="182"/>
      <c r="C40" s="184"/>
      <c r="D40" s="142"/>
      <c r="E40" s="125"/>
      <c r="F40" s="126"/>
      <c r="G40" s="161">
        <f>D40</f>
        <v>0</v>
      </c>
      <c r="H40" s="88"/>
      <c r="I40" s="89"/>
    </row>
    <row r="41" spans="1:11" x14ac:dyDescent="0.2">
      <c r="A41" s="20"/>
      <c r="B41" s="180"/>
      <c r="C41" s="174"/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180"/>
      <c r="C42" s="183"/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65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37"/>
      <c r="E44" s="38"/>
      <c r="F44" s="39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15" t="s">
        <v>47</v>
      </c>
      <c r="E45" s="44" t="s">
        <v>14</v>
      </c>
      <c r="F45" s="53"/>
      <c r="G45" s="17"/>
      <c r="H45" s="18"/>
      <c r="I45" s="84"/>
    </row>
    <row r="46" spans="1:11" x14ac:dyDescent="0.2">
      <c r="A46" s="20"/>
      <c r="B46" s="54"/>
      <c r="C46" s="85"/>
      <c r="D46" s="142"/>
      <c r="E46" s="135"/>
      <c r="F46" s="56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91"/>
      <c r="E47" s="32"/>
      <c r="F47" s="33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115" t="s">
        <v>12</v>
      </c>
      <c r="E48" s="129" t="s">
        <v>48</v>
      </c>
      <c r="F48" s="1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115" t="s">
        <v>12</v>
      </c>
      <c r="E50" s="104" t="s">
        <v>44</v>
      </c>
      <c r="F50" s="68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98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93"/>
      <c r="E52" s="94"/>
      <c r="F52" s="68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100"/>
      <c r="E53" s="101"/>
      <c r="F53" s="102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103" t="s">
        <v>17</v>
      </c>
      <c r="E54" s="104" t="s">
        <v>18</v>
      </c>
      <c r="F54" s="104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132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81"/>
      <c r="E56" s="81"/>
      <c r="F56" s="107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109"/>
      <c r="E57" s="109"/>
      <c r="F57" s="110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94"/>
      <c r="E58" s="194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7nWdELNUBTYShzeSaSZmYWN6b7biW4bjvkTjprnEfVxmL7xAUhlXHGKwkepQzGRDbISCAJ86jCp5yFUP+Q7P3g==" saltValue="pIz2wHZ8LzfwDoUubNTxFg==" spinCount="100000" sheet="1" objects="1" scenarios="1"/>
  <mergeCells count="16">
    <mergeCell ref="A8:I8"/>
    <mergeCell ref="A1:I1"/>
    <mergeCell ref="A2:I2"/>
    <mergeCell ref="A4:I4"/>
    <mergeCell ref="A6:B6"/>
    <mergeCell ref="G6:I6"/>
    <mergeCell ref="B49:C49"/>
    <mergeCell ref="B51:C51"/>
    <mergeCell ref="B57:C57"/>
    <mergeCell ref="A59:I59"/>
    <mergeCell ref="B10:C10"/>
    <mergeCell ref="B18:C18"/>
    <mergeCell ref="B26:C26"/>
    <mergeCell ref="B31:C31"/>
    <mergeCell ref="B36:C36"/>
    <mergeCell ref="B45:C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4" sqref="A4:I4"/>
    </sheetView>
  </sheetViews>
  <sheetFormatPr defaultRowHeight="14.25" x14ac:dyDescent="0.2"/>
  <cols>
    <col min="1" max="1" width="3.5703125" style="1" customWidth="1"/>
    <col min="2" max="2" width="8.42578125" style="1" customWidth="1"/>
    <col min="3" max="3" width="71.42578125" style="1" customWidth="1"/>
    <col min="4" max="4" width="10.28515625" style="112" customWidth="1"/>
    <col min="5" max="5" width="11.5703125" style="112" bestFit="1" customWidth="1"/>
    <col min="6" max="6" width="8" style="1" customWidth="1"/>
    <col min="7" max="7" width="15.7109375" style="114" bestFit="1" customWidth="1"/>
    <col min="8" max="8" width="1.85546875" style="1" bestFit="1" customWidth="1"/>
    <col min="9" max="9" width="12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 x14ac:dyDescent="0.2">
      <c r="A1" s="352" t="s">
        <v>22</v>
      </c>
      <c r="B1" s="352"/>
      <c r="C1" s="352"/>
      <c r="D1" s="352"/>
      <c r="E1" s="352"/>
      <c r="F1" s="352"/>
      <c r="G1" s="352"/>
      <c r="H1" s="352"/>
      <c r="I1" s="352"/>
    </row>
    <row r="2" spans="1:11" x14ac:dyDescent="0.2">
      <c r="A2" s="353" t="s">
        <v>72</v>
      </c>
      <c r="B2" s="353"/>
      <c r="C2" s="353"/>
      <c r="D2" s="353"/>
      <c r="E2" s="353"/>
      <c r="F2" s="353"/>
      <c r="G2" s="353"/>
      <c r="H2" s="353"/>
      <c r="I2" s="353"/>
    </row>
    <row r="3" spans="1:11" x14ac:dyDescent="0.2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27" customHeight="1" x14ac:dyDescent="0.2">
      <c r="A4" s="354" t="s">
        <v>87</v>
      </c>
      <c r="B4" s="354"/>
      <c r="C4" s="354"/>
      <c r="D4" s="354"/>
      <c r="E4" s="354"/>
      <c r="F4" s="354"/>
      <c r="G4" s="354"/>
      <c r="H4" s="354"/>
      <c r="I4" s="354"/>
    </row>
    <row r="5" spans="1:11" ht="17.25" customHeight="1" x14ac:dyDescent="0.2">
      <c r="A5" s="188"/>
      <c r="B5" s="188"/>
      <c r="C5" s="188"/>
      <c r="D5" s="188"/>
      <c r="E5" s="188"/>
      <c r="F5" s="356" t="s">
        <v>67</v>
      </c>
      <c r="G5" s="356"/>
      <c r="H5" s="188"/>
      <c r="I5" s="192">
        <v>12.3</v>
      </c>
    </row>
    <row r="6" spans="1:11" x14ac:dyDescent="0.2">
      <c r="A6" s="355" t="s">
        <v>0</v>
      </c>
      <c r="B6" s="355"/>
      <c r="C6" s="170"/>
      <c r="D6" s="186"/>
      <c r="E6" s="186"/>
      <c r="F6" s="357" t="s">
        <v>66</v>
      </c>
      <c r="G6" s="357"/>
      <c r="H6" s="190"/>
      <c r="I6" s="191">
        <v>255</v>
      </c>
    </row>
    <row r="7" spans="1:11" x14ac:dyDescent="0.2">
      <c r="A7" s="6" t="s">
        <v>1</v>
      </c>
      <c r="B7" s="6"/>
      <c r="C7" s="171"/>
      <c r="D7" s="186"/>
      <c r="E7" s="186"/>
      <c r="F7" s="357" t="s">
        <v>68</v>
      </c>
      <c r="G7" s="357"/>
      <c r="H7" s="5"/>
      <c r="I7" s="193">
        <f>I6*I5</f>
        <v>3136.5</v>
      </c>
    </row>
    <row r="8" spans="1:11" ht="15" customHeight="1" thickBot="1" x14ac:dyDescent="0.25">
      <c r="A8" s="350"/>
      <c r="B8" s="350"/>
      <c r="C8" s="350"/>
      <c r="D8" s="351"/>
      <c r="E8" s="351"/>
      <c r="F8" s="351"/>
      <c r="G8" s="351"/>
      <c r="H8" s="350"/>
      <c r="I8" s="350"/>
    </row>
    <row r="9" spans="1:11" x14ac:dyDescent="0.2">
      <c r="A9" s="8"/>
      <c r="B9" s="9"/>
      <c r="C9" s="9"/>
      <c r="D9" s="10"/>
      <c r="E9" s="10"/>
      <c r="F9" s="9"/>
      <c r="G9" s="11" t="s">
        <v>2</v>
      </c>
      <c r="H9" s="12"/>
      <c r="I9" s="13" t="s">
        <v>3</v>
      </c>
    </row>
    <row r="10" spans="1:11" ht="38.25" x14ac:dyDescent="0.2">
      <c r="A10" s="116">
        <v>1</v>
      </c>
      <c r="B10" s="344" t="s">
        <v>79</v>
      </c>
      <c r="C10" s="345"/>
      <c r="D10" s="15" t="s">
        <v>4</v>
      </c>
      <c r="E10" s="15" t="s">
        <v>5</v>
      </c>
      <c r="F10" s="16" t="s">
        <v>19</v>
      </c>
      <c r="G10" s="17"/>
      <c r="H10" s="18"/>
      <c r="I10" s="19"/>
    </row>
    <row r="11" spans="1:11" x14ac:dyDescent="0.2">
      <c r="A11" s="20"/>
      <c r="B11" s="17" t="s">
        <v>6</v>
      </c>
      <c r="C11" s="21" t="s">
        <v>23</v>
      </c>
      <c r="D11" s="133"/>
      <c r="E11" s="134"/>
      <c r="F11" s="135"/>
      <c r="G11" s="153">
        <f>D11*E11*F11</f>
        <v>0</v>
      </c>
      <c r="H11" s="18"/>
      <c r="I11" s="19"/>
      <c r="K11" s="22"/>
    </row>
    <row r="12" spans="1:11" x14ac:dyDescent="0.2">
      <c r="A12" s="20"/>
      <c r="B12" s="17" t="s">
        <v>7</v>
      </c>
      <c r="C12" s="189" t="s">
        <v>24</v>
      </c>
      <c r="D12" s="133"/>
      <c r="E12" s="136"/>
      <c r="F12" s="135"/>
      <c r="G12" s="153">
        <f t="shared" ref="G12:G13" si="0">D12*E12*F12</f>
        <v>0</v>
      </c>
      <c r="H12" s="18"/>
      <c r="I12" s="19"/>
    </row>
    <row r="13" spans="1:11" x14ac:dyDescent="0.2">
      <c r="A13" s="20"/>
      <c r="B13" s="17" t="s">
        <v>8</v>
      </c>
      <c r="C13" s="189" t="s">
        <v>25</v>
      </c>
      <c r="D13" s="133"/>
      <c r="E13" s="136"/>
      <c r="F13" s="135"/>
      <c r="G13" s="153">
        <f t="shared" si="0"/>
        <v>0</v>
      </c>
      <c r="H13" s="18"/>
      <c r="I13" s="19"/>
    </row>
    <row r="14" spans="1:11" ht="38.25" x14ac:dyDescent="0.2">
      <c r="A14" s="20"/>
      <c r="B14" s="17" t="s">
        <v>9</v>
      </c>
      <c r="C14" s="185" t="s">
        <v>26</v>
      </c>
      <c r="D14" s="137"/>
      <c r="E14" s="138"/>
      <c r="F14" s="138"/>
      <c r="G14" s="154">
        <f>D14*E14*F14</f>
        <v>0</v>
      </c>
      <c r="H14" s="18"/>
      <c r="I14" s="19"/>
    </row>
    <row r="15" spans="1:11" x14ac:dyDescent="0.2">
      <c r="A15" s="23"/>
      <c r="B15" s="24" t="s">
        <v>10</v>
      </c>
      <c r="C15" s="25" t="s">
        <v>50</v>
      </c>
      <c r="D15" s="139"/>
      <c r="E15" s="140"/>
      <c r="F15" s="140"/>
      <c r="G15" s="155">
        <f>D15*E15*F15</f>
        <v>0</v>
      </c>
      <c r="H15" s="26"/>
      <c r="I15" s="27"/>
    </row>
    <row r="16" spans="1:11" ht="15" thickBot="1" x14ac:dyDescent="0.25">
      <c r="A16" s="28"/>
      <c r="B16" s="29" t="s">
        <v>11</v>
      </c>
      <c r="C16" s="30" t="s">
        <v>81</v>
      </c>
      <c r="D16" s="197"/>
      <c r="E16" s="198"/>
      <c r="F16" s="199"/>
      <c r="G16" s="156">
        <f>ROUND(SUM(G11:G15),2)</f>
        <v>0</v>
      </c>
      <c r="H16" s="34"/>
      <c r="I16" s="157">
        <f>G16</f>
        <v>0</v>
      </c>
    </row>
    <row r="17" spans="1:13" ht="15" thickTop="1" x14ac:dyDescent="0.2">
      <c r="A17" s="35"/>
      <c r="B17" s="36"/>
      <c r="C17" s="37"/>
      <c r="D17" s="200"/>
      <c r="E17" s="201"/>
      <c r="F17" s="202"/>
      <c r="G17" s="40"/>
      <c r="H17" s="41"/>
      <c r="I17" s="42"/>
    </row>
    <row r="18" spans="1:13" x14ac:dyDescent="0.2">
      <c r="A18" s="43">
        <v>2</v>
      </c>
      <c r="B18" s="344" t="s">
        <v>35</v>
      </c>
      <c r="C18" s="345"/>
      <c r="D18" s="203" t="s">
        <v>12</v>
      </c>
      <c r="E18" s="203" t="s">
        <v>20</v>
      </c>
      <c r="F18" s="204"/>
      <c r="G18" s="17"/>
      <c r="H18" s="18"/>
      <c r="I18" s="19"/>
    </row>
    <row r="19" spans="1:13" x14ac:dyDescent="0.2">
      <c r="A19" s="20"/>
      <c r="B19" s="45" t="s">
        <v>6</v>
      </c>
      <c r="C19" s="46" t="s">
        <v>27</v>
      </c>
      <c r="D19" s="141"/>
      <c r="E19" s="142"/>
      <c r="F19" s="205"/>
      <c r="G19" s="153">
        <f>D19*E19</f>
        <v>0</v>
      </c>
      <c r="H19" s="18"/>
      <c r="I19" s="19"/>
    </row>
    <row r="20" spans="1:13" x14ac:dyDescent="0.2">
      <c r="A20" s="20"/>
      <c r="B20" s="45" t="s">
        <v>7</v>
      </c>
      <c r="C20" s="46" t="s">
        <v>28</v>
      </c>
      <c r="D20" s="141"/>
      <c r="E20" s="142"/>
      <c r="F20" s="206"/>
      <c r="G20" s="153">
        <f>D20*E20</f>
        <v>0</v>
      </c>
      <c r="H20" s="18"/>
      <c r="I20" s="19"/>
    </row>
    <row r="21" spans="1:13" x14ac:dyDescent="0.2">
      <c r="A21" s="20"/>
      <c r="B21" s="47" t="s">
        <v>8</v>
      </c>
      <c r="C21" s="48" t="s">
        <v>29</v>
      </c>
      <c r="D21" s="143"/>
      <c r="E21" s="142"/>
      <c r="F21" s="207"/>
      <c r="G21" s="153">
        <f>D21*E21</f>
        <v>0</v>
      </c>
      <c r="H21" s="18"/>
      <c r="I21" s="19"/>
      <c r="M21" s="49"/>
    </row>
    <row r="22" spans="1:13" x14ac:dyDescent="0.2">
      <c r="A22" s="20"/>
      <c r="B22" s="47" t="s">
        <v>9</v>
      </c>
      <c r="C22" s="46" t="s">
        <v>30</v>
      </c>
      <c r="D22" s="143"/>
      <c r="E22" s="142"/>
      <c r="F22" s="207"/>
      <c r="G22" s="153">
        <f>D22*E22</f>
        <v>0</v>
      </c>
      <c r="H22" s="18"/>
      <c r="I22" s="19"/>
    </row>
    <row r="23" spans="1:13" x14ac:dyDescent="0.2">
      <c r="A23" s="20"/>
      <c r="B23" s="47" t="s">
        <v>10</v>
      </c>
      <c r="C23" s="46" t="s">
        <v>31</v>
      </c>
      <c r="D23" s="143"/>
      <c r="E23" s="142"/>
      <c r="F23" s="207"/>
      <c r="G23" s="153">
        <f>D23*E23</f>
        <v>0</v>
      </c>
      <c r="H23" s="18"/>
      <c r="I23" s="19"/>
    </row>
    <row r="24" spans="1:13" ht="15" thickBot="1" x14ac:dyDescent="0.25">
      <c r="A24" s="28"/>
      <c r="B24" s="50" t="s">
        <v>11</v>
      </c>
      <c r="C24" s="51" t="s">
        <v>36</v>
      </c>
      <c r="D24" s="197"/>
      <c r="E24" s="198"/>
      <c r="F24" s="199"/>
      <c r="G24" s="156">
        <f>ROUND(SUM(G19:G23),0)</f>
        <v>0</v>
      </c>
      <c r="H24" s="34"/>
      <c r="I24" s="157">
        <f>G24</f>
        <v>0</v>
      </c>
    </row>
    <row r="25" spans="1:13" ht="15" thickTop="1" x14ac:dyDescent="0.2">
      <c r="A25" s="35"/>
      <c r="B25" s="36"/>
      <c r="C25" s="36"/>
      <c r="D25" s="200"/>
      <c r="E25" s="201"/>
      <c r="F25" s="202"/>
      <c r="G25" s="40"/>
      <c r="H25" s="41"/>
      <c r="I25" s="42"/>
    </row>
    <row r="26" spans="1:13" ht="24.75" customHeight="1" x14ac:dyDescent="0.2">
      <c r="A26" s="14">
        <v>3</v>
      </c>
      <c r="B26" s="344" t="s">
        <v>37</v>
      </c>
      <c r="C26" s="345"/>
      <c r="D26" s="208" t="s">
        <v>47</v>
      </c>
      <c r="E26" s="204" t="s">
        <v>14</v>
      </c>
      <c r="F26" s="209" t="s">
        <v>46</v>
      </c>
      <c r="G26" s="17"/>
      <c r="H26" s="18"/>
      <c r="I26" s="19"/>
    </row>
    <row r="27" spans="1:13" x14ac:dyDescent="0.2">
      <c r="A27" s="20"/>
      <c r="B27" s="54" t="s">
        <v>6</v>
      </c>
      <c r="C27" s="189" t="s">
        <v>51</v>
      </c>
      <c r="D27" s="144"/>
      <c r="E27" s="135"/>
      <c r="F27" s="135"/>
      <c r="G27" s="153">
        <f>D27*E27*F27</f>
        <v>0</v>
      </c>
      <c r="H27" s="18"/>
      <c r="I27" s="19"/>
    </row>
    <row r="28" spans="1:13" x14ac:dyDescent="0.2">
      <c r="A28" s="20"/>
      <c r="B28" s="54" t="s">
        <v>7</v>
      </c>
      <c r="C28" s="189" t="s">
        <v>52</v>
      </c>
      <c r="D28" s="144"/>
      <c r="E28" s="210"/>
      <c r="F28" s="211"/>
      <c r="G28" s="153">
        <f>D28</f>
        <v>0</v>
      </c>
      <c r="H28" s="18"/>
      <c r="I28" s="19"/>
    </row>
    <row r="29" spans="1:13" ht="15" thickBot="1" x14ac:dyDescent="0.25">
      <c r="A29" s="28"/>
      <c r="B29" s="57" t="s">
        <v>8</v>
      </c>
      <c r="C29" s="30" t="s">
        <v>38</v>
      </c>
      <c r="D29" s="197"/>
      <c r="E29" s="198"/>
      <c r="F29" s="199"/>
      <c r="G29" s="156">
        <f>ROUND(SUM(G27:G28),0)</f>
        <v>0</v>
      </c>
      <c r="H29" s="34"/>
      <c r="I29" s="157">
        <f>G29</f>
        <v>0</v>
      </c>
    </row>
    <row r="30" spans="1:13" ht="15" thickTop="1" x14ac:dyDescent="0.2">
      <c r="A30" s="35"/>
      <c r="B30" s="36"/>
      <c r="C30" s="58"/>
      <c r="D30" s="200"/>
      <c r="E30" s="201"/>
      <c r="F30" s="202"/>
      <c r="G30" s="40"/>
      <c r="H30" s="41"/>
      <c r="I30" s="59"/>
    </row>
    <row r="31" spans="1:13" ht="15" thickBot="1" x14ac:dyDescent="0.25">
      <c r="A31" s="60">
        <v>4</v>
      </c>
      <c r="B31" s="346" t="s">
        <v>39</v>
      </c>
      <c r="C31" s="347"/>
      <c r="D31" s="212"/>
      <c r="E31" s="213"/>
      <c r="F31" s="199"/>
      <c r="G31" s="156">
        <f>ROUND(G16+G24+G29,2)</f>
        <v>0</v>
      </c>
      <c r="H31" s="34"/>
      <c r="I31" s="157">
        <f>I16+I24+I29</f>
        <v>0</v>
      </c>
    </row>
    <row r="32" spans="1:13" ht="15" thickTop="1" x14ac:dyDescent="0.2">
      <c r="A32" s="63"/>
      <c r="B32" s="64"/>
      <c r="C32" s="65"/>
      <c r="D32" s="214"/>
      <c r="E32" s="215"/>
      <c r="F32" s="216"/>
      <c r="G32" s="69"/>
      <c r="H32" s="41"/>
      <c r="I32" s="70"/>
    </row>
    <row r="33" spans="1:11" ht="29.25" customHeight="1" x14ac:dyDescent="0.2">
      <c r="A33" s="71">
        <v>5</v>
      </c>
      <c r="B33" s="72" t="s">
        <v>32</v>
      </c>
      <c r="C33" s="73"/>
      <c r="D33" s="217" t="s">
        <v>12</v>
      </c>
      <c r="E33" s="218" t="s">
        <v>34</v>
      </c>
      <c r="F33" s="219"/>
      <c r="G33" s="76"/>
      <c r="H33" s="26"/>
      <c r="I33" s="77"/>
    </row>
    <row r="34" spans="1:11" ht="15" thickBot="1" x14ac:dyDescent="0.25">
      <c r="A34" s="28"/>
      <c r="B34" s="78"/>
      <c r="C34" s="51" t="s">
        <v>33</v>
      </c>
      <c r="D34" s="148"/>
      <c r="E34" s="149"/>
      <c r="F34" s="220"/>
      <c r="G34" s="158">
        <f>ROUND(D34*E34,2)</f>
        <v>0</v>
      </c>
      <c r="H34" s="159"/>
      <c r="I34" s="160">
        <f>G34</f>
        <v>0</v>
      </c>
      <c r="K34" s="124"/>
    </row>
    <row r="35" spans="1:11" ht="15" thickTop="1" x14ac:dyDescent="0.2">
      <c r="A35" s="35"/>
      <c r="B35" s="36"/>
      <c r="C35" s="79"/>
      <c r="D35" s="80"/>
      <c r="E35" s="81"/>
      <c r="F35" s="39"/>
      <c r="G35" s="82"/>
      <c r="H35" s="41"/>
      <c r="I35" s="83"/>
    </row>
    <row r="36" spans="1:11" ht="24.75" customHeight="1" x14ac:dyDescent="0.2">
      <c r="A36" s="116">
        <v>6</v>
      </c>
      <c r="B36" s="348" t="s">
        <v>40</v>
      </c>
      <c r="C36" s="349"/>
      <c r="D36" s="203" t="s">
        <v>13</v>
      </c>
      <c r="E36" s="221" t="s">
        <v>49</v>
      </c>
      <c r="F36" s="204" t="s">
        <v>14</v>
      </c>
      <c r="G36" s="17"/>
      <c r="H36" s="18"/>
      <c r="I36" s="84"/>
    </row>
    <row r="37" spans="1:11" x14ac:dyDescent="0.2">
      <c r="A37" s="20"/>
      <c r="B37" s="45" t="s">
        <v>6</v>
      </c>
      <c r="C37" s="85" t="s">
        <v>82</v>
      </c>
      <c r="D37" s="145"/>
      <c r="E37" s="146"/>
      <c r="F37" s="135"/>
      <c r="G37" s="161">
        <f>D37*E37*F37</f>
        <v>0</v>
      </c>
      <c r="H37" s="18"/>
      <c r="I37" s="84"/>
    </row>
    <row r="38" spans="1:11" x14ac:dyDescent="0.2">
      <c r="A38" s="20"/>
      <c r="B38" s="47" t="s">
        <v>7</v>
      </c>
      <c r="C38" s="85" t="s">
        <v>53</v>
      </c>
      <c r="D38" s="142"/>
      <c r="E38" s="222"/>
      <c r="F38" s="242"/>
      <c r="G38" s="161">
        <f>D38</f>
        <v>0</v>
      </c>
      <c r="H38" s="18"/>
      <c r="I38" s="84"/>
    </row>
    <row r="39" spans="1:11" x14ac:dyDescent="0.2">
      <c r="A39" s="20"/>
      <c r="B39" s="47" t="s">
        <v>8</v>
      </c>
      <c r="C39" s="85" t="s">
        <v>54</v>
      </c>
      <c r="D39" s="142"/>
      <c r="E39" s="135"/>
      <c r="F39" s="135"/>
      <c r="G39" s="161">
        <f>D39*E39*F39</f>
        <v>0</v>
      </c>
      <c r="H39" s="18"/>
      <c r="I39" s="84"/>
    </row>
    <row r="40" spans="1:11" ht="15" x14ac:dyDescent="0.2">
      <c r="A40" s="86"/>
      <c r="B40" s="54" t="s">
        <v>15</v>
      </c>
      <c r="C40" s="87" t="s">
        <v>55</v>
      </c>
      <c r="D40" s="142"/>
      <c r="E40" s="222"/>
      <c r="F40" s="223"/>
      <c r="G40" s="161">
        <f>D40</f>
        <v>0</v>
      </c>
      <c r="H40" s="88"/>
      <c r="I40" s="89"/>
    </row>
    <row r="41" spans="1:11" x14ac:dyDescent="0.2">
      <c r="A41" s="20"/>
      <c r="B41" s="47" t="s">
        <v>10</v>
      </c>
      <c r="C41" s="189" t="s">
        <v>56</v>
      </c>
      <c r="D41" s="142"/>
      <c r="E41" s="117"/>
      <c r="F41" s="127"/>
      <c r="G41" s="153">
        <f>D41</f>
        <v>0</v>
      </c>
      <c r="H41" s="18"/>
      <c r="I41" s="84"/>
    </row>
    <row r="42" spans="1:11" x14ac:dyDescent="0.2">
      <c r="A42" s="20"/>
      <c r="B42" s="47" t="s">
        <v>11</v>
      </c>
      <c r="C42" s="85" t="s">
        <v>57</v>
      </c>
      <c r="D42" s="142"/>
      <c r="E42" s="117"/>
      <c r="F42" s="118"/>
      <c r="G42" s="161">
        <f>D42</f>
        <v>0</v>
      </c>
      <c r="H42" s="18"/>
      <c r="I42" s="84"/>
    </row>
    <row r="43" spans="1:11" ht="15" thickBot="1" x14ac:dyDescent="0.25">
      <c r="A43" s="28"/>
      <c r="B43" s="50" t="s">
        <v>16</v>
      </c>
      <c r="C43" s="90" t="s">
        <v>41</v>
      </c>
      <c r="D43" s="91"/>
      <c r="E43" s="32"/>
      <c r="F43" s="33"/>
      <c r="G43" s="162">
        <f>ROUND(SUM(G37:G42),0)</f>
        <v>0</v>
      </c>
      <c r="H43" s="34"/>
      <c r="I43" s="157">
        <f>G43</f>
        <v>0</v>
      </c>
    </row>
    <row r="44" spans="1:11" ht="15" thickTop="1" x14ac:dyDescent="0.2">
      <c r="A44" s="35"/>
      <c r="B44" s="36"/>
      <c r="C44" s="36"/>
      <c r="D44" s="200"/>
      <c r="E44" s="201"/>
      <c r="F44" s="202"/>
      <c r="G44" s="40"/>
      <c r="H44" s="41"/>
      <c r="I44" s="59"/>
    </row>
    <row r="45" spans="1:11" x14ac:dyDescent="0.2">
      <c r="A45" s="43">
        <v>7</v>
      </c>
      <c r="B45" s="348" t="s">
        <v>42</v>
      </c>
      <c r="C45" s="349"/>
      <c r="D45" s="203" t="s">
        <v>47</v>
      </c>
      <c r="E45" s="204" t="s">
        <v>14</v>
      </c>
      <c r="F45" s="224"/>
      <c r="G45" s="17"/>
      <c r="H45" s="18"/>
      <c r="I45" s="84"/>
    </row>
    <row r="46" spans="1:11" x14ac:dyDescent="0.2">
      <c r="A46" s="20"/>
      <c r="B46" s="54" t="s">
        <v>6</v>
      </c>
      <c r="C46" s="85" t="s">
        <v>58</v>
      </c>
      <c r="D46" s="142"/>
      <c r="E46" s="135"/>
      <c r="F46" s="211"/>
      <c r="G46" s="161">
        <f>D46*E46</f>
        <v>0</v>
      </c>
      <c r="H46" s="18"/>
      <c r="I46" s="84"/>
    </row>
    <row r="47" spans="1:11" ht="15" thickBot="1" x14ac:dyDescent="0.25">
      <c r="A47" s="28"/>
      <c r="B47" s="57" t="s">
        <v>7</v>
      </c>
      <c r="C47" s="51" t="s">
        <v>80</v>
      </c>
      <c r="D47" s="225"/>
      <c r="E47" s="198"/>
      <c r="F47" s="199"/>
      <c r="G47" s="162">
        <f>ROUND(SUM(G46:G46),0)</f>
        <v>0</v>
      </c>
      <c r="H47" s="34"/>
      <c r="I47" s="157">
        <f>G47</f>
        <v>0</v>
      </c>
    </row>
    <row r="48" spans="1:11" ht="26.25" thickTop="1" x14ac:dyDescent="0.2">
      <c r="A48" s="35"/>
      <c r="B48" s="92"/>
      <c r="C48" s="79"/>
      <c r="D48" s="226" t="s">
        <v>12</v>
      </c>
      <c r="E48" s="227" t="s">
        <v>48</v>
      </c>
      <c r="F48" s="228" t="s">
        <v>14</v>
      </c>
      <c r="G48" s="95"/>
      <c r="H48" s="41"/>
      <c r="I48" s="70"/>
    </row>
    <row r="49" spans="1:9" ht="15" thickBot="1" x14ac:dyDescent="0.25">
      <c r="A49" s="60">
        <v>8</v>
      </c>
      <c r="B49" s="340" t="s">
        <v>59</v>
      </c>
      <c r="C49" s="340"/>
      <c r="D49" s="147"/>
      <c r="E49" s="150"/>
      <c r="F49" s="151"/>
      <c r="G49" s="163">
        <f>D49*E49*F49</f>
        <v>0</v>
      </c>
      <c r="H49" s="159"/>
      <c r="I49" s="157">
        <f>G49</f>
        <v>0</v>
      </c>
    </row>
    <row r="50" spans="1:9" ht="15" thickTop="1" x14ac:dyDescent="0.2">
      <c r="A50" s="63"/>
      <c r="B50" s="96"/>
      <c r="C50" s="96"/>
      <c r="D50" s="226" t="s">
        <v>12</v>
      </c>
      <c r="E50" s="229" t="s">
        <v>44</v>
      </c>
      <c r="F50" s="216"/>
      <c r="G50" s="95"/>
      <c r="H50" s="41"/>
      <c r="I50" s="70"/>
    </row>
    <row r="51" spans="1:9" ht="15" thickBot="1" x14ac:dyDescent="0.25">
      <c r="A51" s="97">
        <v>9</v>
      </c>
      <c r="B51" s="340" t="s">
        <v>61</v>
      </c>
      <c r="C51" s="340"/>
      <c r="D51" s="147"/>
      <c r="E51" s="149"/>
      <c r="F51" s="230"/>
      <c r="G51" s="162">
        <f>D51*E51</f>
        <v>0</v>
      </c>
      <c r="H51" s="159"/>
      <c r="I51" s="157">
        <f>G51</f>
        <v>0</v>
      </c>
    </row>
    <row r="52" spans="1:9" ht="15" thickTop="1" x14ac:dyDescent="0.2">
      <c r="A52" s="99"/>
      <c r="B52" s="96"/>
      <c r="C52" s="96"/>
      <c r="D52" s="232"/>
      <c r="E52" s="233"/>
      <c r="F52" s="216"/>
      <c r="G52" s="95"/>
      <c r="H52" s="41"/>
      <c r="I52" s="70"/>
    </row>
    <row r="53" spans="1:9" ht="15" thickBot="1" x14ac:dyDescent="0.25">
      <c r="A53" s="97">
        <v>10</v>
      </c>
      <c r="B53" s="78" t="s">
        <v>43</v>
      </c>
      <c r="C53" s="78"/>
      <c r="D53" s="234"/>
      <c r="E53" s="235"/>
      <c r="F53" s="236"/>
      <c r="G53" s="164">
        <f>ROUND(SUM(G31,G34,G43,G47,G49,G51),0)</f>
        <v>0</v>
      </c>
      <c r="H53" s="159"/>
      <c r="I53" s="157">
        <f>SUM(I31,I34,I43,I47,I49,I51)</f>
        <v>0</v>
      </c>
    </row>
    <row r="54" spans="1:9" ht="26.25" thickTop="1" x14ac:dyDescent="0.2">
      <c r="A54" s="99"/>
      <c r="B54" s="36"/>
      <c r="C54" s="36"/>
      <c r="D54" s="237" t="s">
        <v>17</v>
      </c>
      <c r="E54" s="229" t="s">
        <v>18</v>
      </c>
      <c r="F54" s="229"/>
      <c r="G54" s="105"/>
      <c r="H54" s="41"/>
      <c r="I54" s="59"/>
    </row>
    <row r="55" spans="1:9" ht="15" thickBot="1" x14ac:dyDescent="0.25">
      <c r="A55" s="97">
        <v>11</v>
      </c>
      <c r="B55" s="78" t="s">
        <v>60</v>
      </c>
      <c r="C55" s="78"/>
      <c r="D55" s="152"/>
      <c r="E55" s="151"/>
      <c r="F55" s="231"/>
      <c r="G55" s="165">
        <f>D55*E55</f>
        <v>0</v>
      </c>
      <c r="H55" s="166"/>
      <c r="I55" s="167">
        <f>G55</f>
        <v>0</v>
      </c>
    </row>
    <row r="56" spans="1:9" ht="15" thickTop="1" x14ac:dyDescent="0.2">
      <c r="A56" s="106"/>
      <c r="B56" s="36"/>
      <c r="C56" s="36"/>
      <c r="D56" s="238"/>
      <c r="E56" s="238"/>
      <c r="F56" s="239"/>
      <c r="G56" s="105"/>
      <c r="H56" s="41"/>
      <c r="I56" s="59"/>
    </row>
    <row r="57" spans="1:9" ht="27.75" customHeight="1" thickBot="1" x14ac:dyDescent="0.3">
      <c r="A57" s="108">
        <v>12</v>
      </c>
      <c r="B57" s="341" t="s">
        <v>45</v>
      </c>
      <c r="C57" s="342"/>
      <c r="D57" s="240"/>
      <c r="E57" s="240"/>
      <c r="F57" s="241"/>
      <c r="G57" s="168"/>
      <c r="H57" s="111"/>
      <c r="I57" s="169" t="e">
        <f>I53/I55</f>
        <v>#DIV/0!</v>
      </c>
    </row>
    <row r="58" spans="1:9" x14ac:dyDescent="0.2">
      <c r="A58" s="5"/>
      <c r="B58" s="5"/>
      <c r="C58" s="5"/>
      <c r="D58" s="186"/>
      <c r="E58" s="186"/>
      <c r="F58" s="5"/>
      <c r="G58" s="7"/>
      <c r="H58" s="5"/>
      <c r="I58" s="5"/>
    </row>
    <row r="59" spans="1:9" x14ac:dyDescent="0.2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x14ac:dyDescent="0.2">
      <c r="G60" s="113"/>
    </row>
  </sheetData>
  <sheetProtection algorithmName="SHA-512" hashValue="ZxNH8akXXt51QafF4yyLND6gVTJ92fpuCfrgqQf7J0ue5NURE2nLqHPc/FBHkj84IcBFcK8bhJbMZmWpx38Cnw==" saltValue="XApIJjYyc+hCDBogCDkZyg==" spinCount="100000" sheet="1" objects="1" scenarios="1"/>
  <mergeCells count="18">
    <mergeCell ref="A59:I59"/>
    <mergeCell ref="F7:G7"/>
    <mergeCell ref="A8:I8"/>
    <mergeCell ref="B10:C10"/>
    <mergeCell ref="B18:C18"/>
    <mergeCell ref="B26:C26"/>
    <mergeCell ref="B31:C31"/>
    <mergeCell ref="B36:C36"/>
    <mergeCell ref="B45:C45"/>
    <mergeCell ref="B49:C49"/>
    <mergeCell ref="B51:C51"/>
    <mergeCell ref="B57:C57"/>
    <mergeCell ref="A1:I1"/>
    <mergeCell ref="A2:I2"/>
    <mergeCell ref="A4:I4"/>
    <mergeCell ref="F5:G5"/>
    <mergeCell ref="A6:B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SFY 2021</vt:lpstr>
      <vt:lpstr>SFY 2021 Blank</vt:lpstr>
      <vt:lpstr>SFY 2022</vt:lpstr>
      <vt:lpstr>SFY 2022 Blank</vt:lpstr>
      <vt:lpstr>SFY 2023</vt:lpstr>
      <vt:lpstr>SFY 2023 Blank</vt:lpstr>
      <vt:lpstr>SFY 2024</vt:lpstr>
      <vt:lpstr>SFY 2024 Blank</vt:lpstr>
      <vt:lpstr>SFY 2025</vt:lpstr>
      <vt:lpstr>SFY 2025 Blank</vt:lpstr>
      <vt:lpstr>Summary</vt:lpstr>
    </vt:vector>
  </TitlesOfParts>
  <Company>State of Connecticut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Almodovar, Alejandro</dc:creator>
  <cp:lastModifiedBy>Almodovar, Alejandro </cp:lastModifiedBy>
  <cp:lastPrinted>2020-02-20T18:27:22Z</cp:lastPrinted>
  <dcterms:created xsi:type="dcterms:W3CDTF">2020-02-03T16:39:29Z</dcterms:created>
  <dcterms:modified xsi:type="dcterms:W3CDTF">2020-02-20T18:57:26Z</dcterms:modified>
</cp:coreProperties>
</file>