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48" windowWidth="14232" windowHeight="11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3" i="1" l="1"/>
  <c r="G33" i="1"/>
  <c r="G31" i="1"/>
  <c r="H31" i="1"/>
  <c r="G29" i="1"/>
  <c r="H29" i="1"/>
  <c r="H333" i="1" l="1"/>
  <c r="G333" i="1"/>
  <c r="H330" i="1"/>
  <c r="G330" i="1"/>
  <c r="H272" i="1"/>
  <c r="G272" i="1"/>
  <c r="H68" i="1"/>
  <c r="G68" i="1"/>
  <c r="H22" i="1" l="1"/>
  <c r="G22" i="1"/>
  <c r="H51" i="1"/>
  <c r="G51" i="1"/>
  <c r="H181" i="1"/>
  <c r="G181" i="1"/>
  <c r="H472" i="1"/>
  <c r="G472" i="1"/>
  <c r="H471" i="1"/>
  <c r="G471" i="1"/>
  <c r="H361" i="1"/>
  <c r="G361" i="1"/>
  <c r="H111" i="1"/>
  <c r="G111" i="1"/>
  <c r="G149" i="1" l="1"/>
  <c r="H149" i="1"/>
  <c r="G148" i="1"/>
  <c r="H148" i="1"/>
  <c r="H413" i="1"/>
  <c r="G413" i="1"/>
  <c r="H412" i="1"/>
  <c r="G412" i="1"/>
  <c r="H411" i="1"/>
  <c r="G411" i="1"/>
  <c r="H410" i="1"/>
  <c r="G410" i="1"/>
  <c r="G458" i="1"/>
  <c r="H458" i="1"/>
  <c r="G457" i="1"/>
  <c r="H457" i="1"/>
  <c r="G456" i="1"/>
  <c r="H456" i="1"/>
  <c r="G455" i="1"/>
  <c r="H455" i="1"/>
  <c r="H236" i="1"/>
  <c r="G236" i="1"/>
  <c r="H113" i="1"/>
  <c r="G113" i="1"/>
  <c r="H340" i="1"/>
  <c r="G340" i="1"/>
  <c r="H339" i="1"/>
  <c r="G339" i="1"/>
  <c r="H338" i="1"/>
  <c r="G338" i="1"/>
  <c r="G444" i="1"/>
  <c r="G443" i="1"/>
  <c r="G442" i="1"/>
  <c r="G441" i="1"/>
  <c r="H444" i="1"/>
  <c r="H443" i="1"/>
  <c r="H442" i="1"/>
  <c r="H441" i="1"/>
  <c r="H292" i="1"/>
  <c r="G292" i="1"/>
  <c r="H24" i="1"/>
  <c r="G24" i="1"/>
  <c r="G107" i="1" l="1"/>
  <c r="G103" i="1"/>
  <c r="G100" i="1"/>
  <c r="H12" i="1"/>
  <c r="G12" i="1"/>
  <c r="H10" i="1"/>
  <c r="G10" i="1"/>
  <c r="G232" i="1"/>
  <c r="H232" i="1"/>
  <c r="H449" i="1"/>
  <c r="G449" i="1"/>
  <c r="H431" i="1"/>
  <c r="G431" i="1"/>
  <c r="G429" i="1"/>
  <c r="H429" i="1"/>
  <c r="H371" i="1" l="1"/>
  <c r="G371" i="1"/>
  <c r="H373" i="1"/>
  <c r="G373" i="1"/>
  <c r="H450" i="1"/>
  <c r="G450" i="1"/>
  <c r="H327" i="1"/>
  <c r="G327" i="1"/>
  <c r="H324" i="1"/>
  <c r="G324" i="1"/>
  <c r="H233" i="1"/>
  <c r="G233" i="1"/>
  <c r="H231" i="1"/>
  <c r="G231" i="1"/>
  <c r="H230" i="1"/>
  <c r="G230" i="1"/>
  <c r="H120" i="1"/>
  <c r="G120" i="1"/>
  <c r="H385" i="1" l="1"/>
  <c r="G385" i="1"/>
  <c r="H384" i="1"/>
  <c r="G384" i="1"/>
  <c r="H347" i="1"/>
  <c r="G347" i="1"/>
  <c r="G298" i="1"/>
  <c r="G259" i="1"/>
  <c r="H259" i="1"/>
  <c r="G186" i="1"/>
  <c r="H186" i="1"/>
  <c r="H65" i="1"/>
  <c r="G65" i="1"/>
  <c r="H64" i="1"/>
  <c r="G64" i="1"/>
  <c r="G389" i="1" l="1"/>
  <c r="H389" i="1"/>
  <c r="G388" i="1"/>
  <c r="H388" i="1"/>
  <c r="G387" i="1"/>
  <c r="H387" i="1"/>
  <c r="G386" i="1"/>
  <c r="H386" i="1"/>
  <c r="H368" i="1"/>
  <c r="G368" i="1"/>
  <c r="H367" i="1"/>
  <c r="G367" i="1"/>
  <c r="H366" i="1"/>
  <c r="G366" i="1"/>
  <c r="G365" i="1"/>
  <c r="H365" i="1"/>
  <c r="G364" i="1"/>
  <c r="H364" i="1"/>
  <c r="G363" i="1"/>
  <c r="H363" i="1"/>
  <c r="H468" i="1"/>
  <c r="G468" i="1"/>
  <c r="H467" i="1"/>
  <c r="G467" i="1"/>
  <c r="H466" i="1"/>
  <c r="G466" i="1"/>
  <c r="G465" i="1"/>
  <c r="H465" i="1"/>
  <c r="G464" i="1"/>
  <c r="H464" i="1"/>
  <c r="G463" i="1"/>
  <c r="H463" i="1"/>
  <c r="G357" i="1"/>
  <c r="G356" i="1"/>
  <c r="G355" i="1"/>
  <c r="G354" i="1"/>
  <c r="G353" i="1"/>
  <c r="G352" i="1"/>
  <c r="G351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34" i="1"/>
  <c r="G234" i="1"/>
  <c r="G210" i="1"/>
  <c r="H210" i="1"/>
  <c r="G209" i="1"/>
  <c r="H209" i="1"/>
  <c r="G208" i="1"/>
  <c r="H208" i="1"/>
  <c r="G205" i="1"/>
  <c r="H205" i="1"/>
  <c r="G204" i="1"/>
  <c r="H204" i="1"/>
  <c r="G197" i="1"/>
  <c r="H197" i="1"/>
  <c r="G196" i="1"/>
  <c r="H196" i="1"/>
  <c r="H110" i="1"/>
  <c r="G110" i="1"/>
  <c r="H109" i="1"/>
  <c r="G109" i="1"/>
  <c r="H106" i="1"/>
  <c r="G106" i="1"/>
  <c r="H105" i="1"/>
  <c r="G105" i="1"/>
  <c r="H102" i="1"/>
  <c r="G102" i="1"/>
  <c r="H99" i="1"/>
  <c r="G99" i="1"/>
  <c r="H112" i="1"/>
  <c r="G112" i="1"/>
  <c r="H424" i="1"/>
  <c r="G424" i="1"/>
  <c r="H383" i="1"/>
  <c r="G383" i="1"/>
  <c r="G381" i="1"/>
  <c r="H381" i="1"/>
  <c r="G378" i="1"/>
  <c r="H378" i="1"/>
  <c r="H357" i="1"/>
  <c r="H356" i="1"/>
  <c r="H355" i="1"/>
  <c r="H354" i="1"/>
  <c r="H353" i="1"/>
  <c r="H352" i="1"/>
  <c r="H351" i="1"/>
  <c r="H293" i="1"/>
  <c r="G293" i="1"/>
  <c r="G297" i="1"/>
  <c r="H297" i="1"/>
  <c r="H398" i="1" l="1"/>
  <c r="G398" i="1"/>
  <c r="H409" i="1"/>
  <c r="G409" i="1"/>
  <c r="H408" i="1"/>
  <c r="G408" i="1"/>
  <c r="G337" i="1"/>
  <c r="H337" i="1"/>
  <c r="G336" i="1"/>
  <c r="H336" i="1"/>
  <c r="G335" i="1"/>
  <c r="H335" i="1"/>
  <c r="G334" i="1"/>
  <c r="H334" i="1"/>
  <c r="H305" i="1"/>
  <c r="G305" i="1"/>
  <c r="H304" i="1"/>
  <c r="G304" i="1"/>
  <c r="H191" i="1"/>
  <c r="G191" i="1"/>
  <c r="H190" i="1"/>
  <c r="G190" i="1"/>
  <c r="H189" i="1"/>
  <c r="G18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G172" i="1"/>
  <c r="H172" i="1"/>
  <c r="H70" i="1"/>
  <c r="G70" i="1"/>
  <c r="H44" i="1"/>
  <c r="G44" i="1"/>
  <c r="H43" i="1"/>
  <c r="G43" i="1"/>
  <c r="H42" i="1"/>
  <c r="G42" i="1"/>
  <c r="H41" i="1"/>
  <c r="G41" i="1"/>
  <c r="H18" i="1"/>
  <c r="G18" i="1"/>
  <c r="H147" i="1" l="1"/>
  <c r="G147" i="1"/>
  <c r="H145" i="1"/>
  <c r="G145" i="1"/>
  <c r="H142" i="1"/>
  <c r="G142" i="1"/>
  <c r="H425" i="1"/>
  <c r="G425" i="1"/>
  <c r="G362" i="1"/>
  <c r="H362" i="1"/>
  <c r="H153" i="1"/>
  <c r="G153" i="1"/>
  <c r="H152" i="1"/>
  <c r="G152" i="1"/>
  <c r="H151" i="1"/>
  <c r="G151" i="1"/>
  <c r="G150" i="1"/>
  <c r="H150" i="1"/>
  <c r="H390" i="1"/>
  <c r="G390" i="1"/>
  <c r="H328" i="1"/>
  <c r="G328" i="1"/>
  <c r="H299" i="1"/>
  <c r="G299" i="1"/>
  <c r="H277" i="1"/>
  <c r="G277" i="1"/>
  <c r="G216" i="1" l="1"/>
  <c r="H216" i="1"/>
  <c r="H321" i="1" l="1"/>
  <c r="G321" i="1"/>
  <c r="H397" i="1"/>
  <c r="G397" i="1"/>
  <c r="G421" i="1"/>
  <c r="H421" i="1"/>
  <c r="G420" i="1"/>
  <c r="H420" i="1"/>
  <c r="G419" i="1"/>
  <c r="H419" i="1"/>
  <c r="G418" i="1"/>
  <c r="H418" i="1"/>
  <c r="H348" i="1"/>
  <c r="G348" i="1"/>
  <c r="H346" i="1"/>
  <c r="G346" i="1"/>
  <c r="H345" i="1"/>
  <c r="G345" i="1"/>
  <c r="G344" i="1"/>
  <c r="H344" i="1"/>
  <c r="G343" i="1"/>
  <c r="H343" i="1"/>
  <c r="G342" i="1"/>
  <c r="H342" i="1"/>
  <c r="G341" i="1"/>
  <c r="H341" i="1"/>
  <c r="H283" i="1"/>
  <c r="G283" i="1"/>
  <c r="G350" i="1"/>
  <c r="G349" i="1"/>
  <c r="G332" i="1"/>
  <c r="H332" i="1"/>
  <c r="G331" i="1"/>
  <c r="H331" i="1"/>
  <c r="G329" i="1"/>
  <c r="H329" i="1"/>
  <c r="H350" i="1"/>
  <c r="H349" i="1"/>
  <c r="H27" i="1"/>
  <c r="G27" i="1"/>
  <c r="H426" i="1"/>
  <c r="G426" i="1"/>
  <c r="H235" i="1"/>
  <c r="G235" i="1"/>
  <c r="G160" i="1" l="1"/>
  <c r="H160" i="1"/>
  <c r="H284" i="1"/>
  <c r="G284" i="1"/>
  <c r="H270" i="1"/>
  <c r="G270" i="1"/>
  <c r="G261" i="1"/>
  <c r="H261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48" i="1"/>
  <c r="G48" i="1"/>
  <c r="H69" i="1" l="1"/>
  <c r="G69" i="1"/>
  <c r="G268" i="1"/>
  <c r="H268" i="1"/>
  <c r="G267" i="1"/>
  <c r="H267" i="1"/>
  <c r="G266" i="1"/>
  <c r="H266" i="1"/>
  <c r="G265" i="1"/>
  <c r="H265" i="1"/>
  <c r="G264" i="1"/>
  <c r="H264" i="1"/>
  <c r="G263" i="1"/>
  <c r="H263" i="1"/>
  <c r="G262" i="1"/>
  <c r="H262" i="1"/>
  <c r="H276" i="1" l="1"/>
  <c r="G276" i="1"/>
  <c r="H275" i="1"/>
  <c r="G275" i="1"/>
  <c r="H274" i="1"/>
  <c r="G274" i="1"/>
  <c r="H246" i="1"/>
  <c r="G246" i="1"/>
  <c r="H245" i="1"/>
  <c r="G245" i="1"/>
  <c r="H244" i="1"/>
  <c r="G244" i="1"/>
  <c r="H243" i="1"/>
  <c r="G243" i="1"/>
  <c r="G301" i="1"/>
  <c r="H301" i="1"/>
  <c r="G300" i="1"/>
  <c r="H300" i="1"/>
  <c r="H470" i="1"/>
  <c r="G470" i="1"/>
  <c r="G454" i="1"/>
  <c r="H454" i="1"/>
  <c r="G453" i="1"/>
  <c r="H453" i="1"/>
  <c r="G129" i="1"/>
  <c r="H129" i="1"/>
  <c r="G128" i="1"/>
  <c r="H128" i="1"/>
  <c r="G127" i="1"/>
  <c r="H127" i="1"/>
  <c r="H392" i="1" l="1"/>
  <c r="G392" i="1"/>
  <c r="H393" i="1"/>
  <c r="G393" i="1"/>
  <c r="H395" i="1"/>
  <c r="G395" i="1"/>
  <c r="G445" i="1"/>
  <c r="H445" i="1"/>
  <c r="H452" i="1" l="1"/>
  <c r="G452" i="1"/>
  <c r="H448" i="1"/>
  <c r="G448" i="1"/>
  <c r="H447" i="1"/>
  <c r="G447" i="1"/>
  <c r="H326" i="1"/>
  <c r="G326" i="1"/>
  <c r="H323" i="1"/>
  <c r="G323" i="1"/>
  <c r="H360" i="1"/>
  <c r="G360" i="1"/>
  <c r="H238" i="1"/>
  <c r="G238" i="1"/>
  <c r="G462" i="1"/>
  <c r="H462" i="1"/>
  <c r="G461" i="1"/>
  <c r="H461" i="1"/>
  <c r="G460" i="1"/>
  <c r="H460" i="1"/>
  <c r="G459" i="1"/>
  <c r="H459" i="1"/>
  <c r="H432" i="1"/>
  <c r="G432" i="1"/>
  <c r="H430" i="1"/>
  <c r="G430" i="1"/>
  <c r="H428" i="1"/>
  <c r="G428" i="1"/>
  <c r="H427" i="1"/>
  <c r="G427" i="1"/>
  <c r="H469" i="1"/>
  <c r="G469" i="1"/>
  <c r="H417" i="1"/>
  <c r="G417" i="1"/>
  <c r="H399" i="1"/>
  <c r="G399" i="1"/>
  <c r="H358" i="1"/>
  <c r="G358" i="1"/>
  <c r="H312" i="1"/>
  <c r="G312" i="1"/>
  <c r="H281" i="1"/>
  <c r="G281" i="1"/>
  <c r="H279" i="1"/>
  <c r="G279" i="1"/>
  <c r="H166" i="1"/>
  <c r="G166" i="1"/>
  <c r="H180" i="1"/>
  <c r="G180" i="1"/>
  <c r="H179" i="1"/>
  <c r="G179" i="1"/>
  <c r="H126" i="1"/>
  <c r="G126" i="1"/>
  <c r="H125" i="1"/>
  <c r="G125" i="1"/>
  <c r="H32" i="1"/>
  <c r="G32" i="1"/>
  <c r="H30" i="1"/>
  <c r="G30" i="1"/>
  <c r="H28" i="1"/>
  <c r="G28" i="1"/>
  <c r="H23" i="1"/>
  <c r="G23" i="1"/>
  <c r="H21" i="1"/>
  <c r="G21" i="1"/>
  <c r="H171" i="1" l="1"/>
  <c r="H170" i="1"/>
  <c r="H169" i="1"/>
  <c r="G171" i="1"/>
  <c r="G170" i="1"/>
  <c r="G169" i="1"/>
  <c r="G168" i="1"/>
  <c r="H168" i="1"/>
  <c r="G164" i="1"/>
  <c r="H164" i="1"/>
  <c r="G163" i="1"/>
  <c r="H163" i="1"/>
  <c r="H49" i="1"/>
  <c r="G49" i="1"/>
  <c r="H9" i="1"/>
  <c r="G9" i="1"/>
  <c r="G287" i="1" l="1"/>
  <c r="H415" i="1" l="1"/>
  <c r="G415" i="1"/>
  <c r="H414" i="1"/>
  <c r="G414" i="1"/>
  <c r="G122" i="1"/>
  <c r="H122" i="1"/>
  <c r="G121" i="1"/>
  <c r="H121" i="1"/>
  <c r="H188" i="1"/>
  <c r="G188" i="1"/>
  <c r="H187" i="1"/>
  <c r="G187" i="1"/>
  <c r="H185" i="1"/>
  <c r="G185" i="1"/>
  <c r="H296" i="1"/>
  <c r="G296" i="1"/>
  <c r="G407" i="1"/>
  <c r="H407" i="1"/>
  <c r="H406" i="1"/>
  <c r="G406" i="1"/>
  <c r="H405" i="1"/>
  <c r="G405" i="1"/>
  <c r="H404" i="1"/>
  <c r="G404" i="1"/>
  <c r="H370" i="1"/>
  <c r="G370" i="1"/>
  <c r="G229" i="1"/>
  <c r="H229" i="1"/>
  <c r="H228" i="1"/>
  <c r="G228" i="1"/>
  <c r="H227" i="1"/>
  <c r="G227" i="1"/>
  <c r="H226" i="1"/>
  <c r="G226" i="1"/>
  <c r="H215" i="1"/>
  <c r="G215" i="1"/>
  <c r="H214" i="1"/>
  <c r="G214" i="1"/>
  <c r="H213" i="1"/>
  <c r="G213" i="1"/>
  <c r="G97" i="1"/>
  <c r="G95" i="1"/>
  <c r="H91" i="1"/>
  <c r="G91" i="1"/>
  <c r="H97" i="1"/>
  <c r="H95" i="1"/>
  <c r="H94" i="1"/>
  <c r="G94" i="1"/>
  <c r="H93" i="1"/>
  <c r="G93" i="1"/>
  <c r="H92" i="1"/>
  <c r="G92" i="1"/>
  <c r="H90" i="1"/>
  <c r="G90" i="1"/>
  <c r="H89" i="1"/>
  <c r="G89" i="1"/>
  <c r="H53" i="1"/>
  <c r="G53" i="1"/>
  <c r="H40" i="1"/>
  <c r="G40" i="1"/>
  <c r="H39" i="1"/>
  <c r="G39" i="1"/>
  <c r="H38" i="1"/>
  <c r="G38" i="1"/>
  <c r="H37" i="1"/>
  <c r="G37" i="1"/>
  <c r="G391" i="1" l="1"/>
  <c r="H391" i="1"/>
  <c r="G67" i="1"/>
  <c r="H67" i="1"/>
  <c r="G313" i="1" l="1"/>
  <c r="H313" i="1"/>
  <c r="G124" i="1"/>
  <c r="H124" i="1"/>
  <c r="G123" i="1"/>
  <c r="H123" i="1"/>
  <c r="H47" i="1"/>
  <c r="G47" i="1"/>
  <c r="H46" i="1"/>
  <c r="G46" i="1"/>
  <c r="G146" i="1"/>
  <c r="H146" i="1"/>
  <c r="G144" i="1"/>
  <c r="H144" i="1"/>
  <c r="H157" i="1"/>
  <c r="G157" i="1"/>
  <c r="H156" i="1"/>
  <c r="G156" i="1"/>
  <c r="H11" i="1"/>
  <c r="G11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62" i="1"/>
  <c r="G62" i="1"/>
  <c r="H61" i="1"/>
  <c r="G61" i="1"/>
  <c r="H60" i="1"/>
  <c r="G60" i="1"/>
  <c r="H63" i="1"/>
  <c r="G63" i="1"/>
  <c r="H59" i="1"/>
  <c r="G59" i="1"/>
  <c r="G212" i="1"/>
  <c r="H212" i="1"/>
  <c r="G247" i="1"/>
  <c r="H247" i="1"/>
  <c r="G242" i="1"/>
  <c r="H242" i="1"/>
  <c r="G241" i="1"/>
  <c r="H241" i="1"/>
  <c r="H273" i="1"/>
  <c r="H271" i="1"/>
  <c r="H269" i="1"/>
  <c r="G273" i="1"/>
  <c r="G271" i="1"/>
  <c r="G269" i="1"/>
  <c r="G451" i="1"/>
  <c r="H451" i="1"/>
  <c r="G26" i="1" l="1"/>
  <c r="H26" i="1"/>
  <c r="H303" i="1"/>
  <c r="G303" i="1"/>
  <c r="H302" i="1"/>
  <c r="G302" i="1"/>
  <c r="H423" i="1" l="1"/>
  <c r="G423" i="1"/>
  <c r="G167" i="1"/>
  <c r="H167" i="1"/>
  <c r="G311" i="1"/>
  <c r="H311" i="1"/>
  <c r="H294" i="1"/>
  <c r="G294" i="1"/>
  <c r="H295" i="1"/>
  <c r="G295" i="1"/>
  <c r="H440" i="1"/>
  <c r="G440" i="1"/>
  <c r="H439" i="1"/>
  <c r="G439" i="1"/>
  <c r="H438" i="1"/>
  <c r="G438" i="1"/>
  <c r="G396" i="1"/>
  <c r="H396" i="1"/>
  <c r="G282" i="1"/>
  <c r="H282" i="1"/>
  <c r="G394" i="1"/>
  <c r="H394" i="1"/>
  <c r="H325" i="1"/>
  <c r="G325" i="1"/>
  <c r="H322" i="1"/>
  <c r="G322" i="1"/>
  <c r="H320" i="1"/>
  <c r="G320" i="1"/>
  <c r="G319" i="1"/>
  <c r="H319" i="1"/>
  <c r="G115" i="1"/>
  <c r="H115" i="1"/>
  <c r="G119" i="1"/>
  <c r="H119" i="1"/>
  <c r="G116" i="1"/>
  <c r="H116" i="1"/>
  <c r="H66" i="1"/>
  <c r="G66" i="1"/>
  <c r="H45" i="1"/>
  <c r="G45" i="1"/>
  <c r="H240" i="1" l="1"/>
  <c r="G240" i="1"/>
  <c r="G372" i="1"/>
  <c r="H372" i="1"/>
  <c r="G377" i="1"/>
  <c r="H377" i="1"/>
  <c r="G382" i="1"/>
  <c r="H382" i="1"/>
  <c r="G380" i="1"/>
  <c r="G379" i="1"/>
  <c r="H380" i="1"/>
  <c r="H117" i="1" l="1"/>
  <c r="G117" i="1"/>
  <c r="H17" i="1"/>
  <c r="G17" i="1"/>
  <c r="H20" i="1"/>
  <c r="G20" i="1"/>
  <c r="G15" i="1" l="1"/>
  <c r="H15" i="1"/>
  <c r="H237" i="1" l="1"/>
  <c r="G237" i="1"/>
  <c r="H118" i="1"/>
  <c r="G118" i="1"/>
  <c r="G114" i="1"/>
  <c r="H114" i="1"/>
  <c r="H280" i="1"/>
  <c r="H278" i="1"/>
  <c r="G280" i="1"/>
  <c r="G278" i="1"/>
  <c r="H416" i="1"/>
  <c r="G416" i="1"/>
  <c r="H260" i="1"/>
  <c r="H202" i="1"/>
  <c r="G202" i="1"/>
  <c r="G200" i="1"/>
  <c r="H200" i="1"/>
  <c r="H8" i="1"/>
  <c r="G8" i="1"/>
  <c r="H7" i="1"/>
  <c r="G7" i="1"/>
  <c r="H6" i="1"/>
  <c r="G6" i="1"/>
  <c r="H290" i="1" l="1"/>
  <c r="H288" i="1"/>
  <c r="H285" i="1"/>
  <c r="G290" i="1"/>
  <c r="G16" i="1"/>
  <c r="H16" i="1"/>
  <c r="G288" i="1"/>
  <c r="G286" i="1"/>
  <c r="G285" i="1"/>
  <c r="G260" i="1"/>
  <c r="G258" i="1"/>
  <c r="G239" i="1"/>
  <c r="G220" i="1"/>
  <c r="G219" i="1"/>
  <c r="G218" i="1"/>
  <c r="G217" i="1"/>
  <c r="G207" i="1"/>
  <c r="G203" i="1"/>
  <c r="G195" i="1"/>
  <c r="G201" i="1"/>
  <c r="G199" i="1"/>
  <c r="G198" i="1"/>
  <c r="G194" i="1"/>
  <c r="G193" i="1"/>
  <c r="G192" i="1"/>
  <c r="G184" i="1"/>
  <c r="G183" i="1"/>
  <c r="G182" i="1"/>
  <c r="H239" i="1"/>
  <c r="H258" i="1"/>
  <c r="H225" i="1"/>
  <c r="G225" i="1"/>
  <c r="H220" i="1"/>
  <c r="H219" i="1"/>
  <c r="H218" i="1"/>
  <c r="H207" i="1"/>
  <c r="H203" i="1"/>
  <c r="H195" i="1"/>
  <c r="H224" i="1"/>
  <c r="H223" i="1"/>
  <c r="H222" i="1"/>
  <c r="G224" i="1"/>
  <c r="G223" i="1"/>
  <c r="G222" i="1"/>
  <c r="G36" i="1"/>
  <c r="G35" i="1"/>
  <c r="G34" i="1"/>
  <c r="G25" i="1"/>
  <c r="G19" i="1"/>
  <c r="G14" i="1"/>
  <c r="G13" i="1"/>
  <c r="G5" i="1"/>
  <c r="G4" i="1"/>
  <c r="G291" i="1"/>
  <c r="H403" i="1"/>
  <c r="G403" i="1"/>
  <c r="H402" i="1"/>
  <c r="G402" i="1"/>
  <c r="H401" i="1"/>
  <c r="G401" i="1"/>
  <c r="H87" i="1"/>
  <c r="G87" i="1"/>
  <c r="H85" i="1"/>
  <c r="G85" i="1"/>
  <c r="H83" i="1"/>
  <c r="G83" i="1"/>
  <c r="H82" i="1"/>
  <c r="G82" i="1"/>
  <c r="H81" i="1"/>
  <c r="G81" i="1"/>
  <c r="H80" i="1"/>
  <c r="G80" i="1"/>
  <c r="H79" i="1"/>
  <c r="G79" i="1"/>
  <c r="H34" i="1"/>
  <c r="G359" i="1" l="1"/>
  <c r="H359" i="1"/>
  <c r="H310" i="1" l="1"/>
  <c r="G310" i="1"/>
  <c r="H309" i="1"/>
  <c r="G309" i="1"/>
  <c r="H308" i="1"/>
  <c r="G308" i="1"/>
  <c r="H307" i="1"/>
  <c r="G307" i="1"/>
  <c r="H306" i="1"/>
  <c r="G306" i="1"/>
  <c r="H143" i="1"/>
  <c r="G143" i="1"/>
  <c r="G165" i="1"/>
  <c r="H165" i="1"/>
  <c r="G162" i="1"/>
  <c r="H162" i="1"/>
  <c r="H422" i="1"/>
  <c r="G422" i="1"/>
  <c r="H217" i="1"/>
  <c r="G206" i="1"/>
  <c r="H211" i="1"/>
  <c r="G211" i="1"/>
  <c r="H206" i="1"/>
  <c r="H201" i="1"/>
  <c r="H199" i="1"/>
  <c r="H198" i="1"/>
  <c r="H184" i="1"/>
  <c r="H183" i="1"/>
  <c r="H182" i="1"/>
  <c r="H58" i="1"/>
  <c r="G58" i="1"/>
  <c r="H57" i="1"/>
  <c r="G57" i="1"/>
  <c r="H56" i="1"/>
  <c r="G56" i="1"/>
  <c r="G55" i="1"/>
  <c r="H55" i="1"/>
  <c r="G54" i="1"/>
  <c r="H54" i="1"/>
  <c r="G52" i="1"/>
  <c r="H52" i="1"/>
  <c r="G50" i="1"/>
  <c r="H50" i="1"/>
  <c r="H36" i="1"/>
  <c r="H35" i="1"/>
  <c r="H194" i="1"/>
  <c r="H193" i="1"/>
  <c r="H192" i="1"/>
  <c r="H76" i="1"/>
  <c r="G76" i="1"/>
  <c r="H376" i="1" l="1"/>
  <c r="G376" i="1"/>
  <c r="H159" i="1"/>
  <c r="G159" i="1"/>
  <c r="H379" i="1"/>
  <c r="H437" i="1"/>
  <c r="G437" i="1"/>
  <c r="H436" i="1"/>
  <c r="G436" i="1"/>
  <c r="H435" i="1"/>
  <c r="G435" i="1"/>
  <c r="G314" i="1"/>
  <c r="H314" i="1"/>
  <c r="G315" i="1"/>
  <c r="H315" i="1"/>
  <c r="G316" i="1"/>
  <c r="H316" i="1"/>
  <c r="G317" i="1"/>
  <c r="H317" i="1"/>
  <c r="H434" i="1"/>
  <c r="G434" i="1"/>
  <c r="H318" i="1"/>
  <c r="G318" i="1"/>
  <c r="H78" i="1"/>
  <c r="G78" i="1"/>
  <c r="H154" i="1"/>
  <c r="G154" i="1"/>
  <c r="H25" i="1"/>
  <c r="H14" i="1"/>
  <c r="H5" i="1"/>
  <c r="H158" i="1"/>
  <c r="G158" i="1"/>
  <c r="H400" i="1"/>
  <c r="G400" i="1"/>
  <c r="H77" i="1"/>
  <c r="G77" i="1"/>
  <c r="H75" i="1"/>
  <c r="G75" i="1"/>
  <c r="H4" i="1"/>
  <c r="H3" i="1"/>
  <c r="G3" i="1"/>
  <c r="H13" i="1"/>
  <c r="H19" i="1"/>
  <c r="G71" i="1"/>
  <c r="H71" i="1"/>
  <c r="G72" i="1"/>
  <c r="H72" i="1"/>
  <c r="G73" i="1"/>
  <c r="H73" i="1"/>
  <c r="G74" i="1"/>
  <c r="H74" i="1"/>
  <c r="G155" i="1"/>
  <c r="H155" i="1"/>
  <c r="G161" i="1"/>
  <c r="H161" i="1"/>
  <c r="G369" i="1"/>
  <c r="H369" i="1"/>
  <c r="G374" i="1"/>
  <c r="H374" i="1"/>
  <c r="G375" i="1"/>
  <c r="H375" i="1"/>
  <c r="G433" i="1"/>
  <c r="H433" i="1"/>
  <c r="G446" i="1"/>
  <c r="H446" i="1"/>
</calcChain>
</file>

<file path=xl/sharedStrings.xml><?xml version="1.0" encoding="utf-8"?>
<sst xmlns="http://schemas.openxmlformats.org/spreadsheetml/2006/main" count="987" uniqueCount="349">
  <si>
    <t>Chianti Classico</t>
  </si>
  <si>
    <t>Chianti Classico Riserva</t>
  </si>
  <si>
    <t>Valpolicella</t>
  </si>
  <si>
    <t>Pinot Grigio</t>
  </si>
  <si>
    <t>Montepulciano D'Abruzzo "Cocciapazza"</t>
  </si>
  <si>
    <t>Roccolo Grassi</t>
  </si>
  <si>
    <t>Cerasuolo</t>
  </si>
  <si>
    <t>Cantina del Pino</t>
  </si>
  <si>
    <t>Elena Walch</t>
  </si>
  <si>
    <t>Buondonno</t>
  </si>
  <si>
    <t>D'Alfonso del Sordo</t>
  </si>
  <si>
    <t>McKinlay</t>
  </si>
  <si>
    <t>Belle Pente</t>
  </si>
  <si>
    <t xml:space="preserve">Brunello di Montalcino  </t>
  </si>
  <si>
    <t xml:space="preserve">Barbera D'Alba </t>
  </si>
  <si>
    <t>Barbera D'Alba "Priora"</t>
  </si>
  <si>
    <t>Barolo "Gramolere"</t>
  </si>
  <si>
    <t>Prendo Pinot Grigio</t>
  </si>
  <si>
    <t>Barolo</t>
  </si>
  <si>
    <t>Torre dei Beati</t>
  </si>
  <si>
    <t>Pinot Noir "Estate Reserve"</t>
  </si>
  <si>
    <t>Belisario</t>
  </si>
  <si>
    <t>Montepulciano D'Abruzzo</t>
  </si>
  <si>
    <t>Soave Superiore "La Broia"</t>
  </si>
  <si>
    <t>Wilhelm Walch</t>
  </si>
  <si>
    <t>Langhe Nebbiolo "Prinsiot"</t>
  </si>
  <si>
    <t xml:space="preserve">Pinot Noir "Murto Vineyard" </t>
  </si>
  <si>
    <t>Pinot Noir "Belle Pente Vineyard"</t>
  </si>
  <si>
    <t>1.5L</t>
  </si>
  <si>
    <t>Bombino Bianco "Catapanus"  (Daunia IGT)</t>
  </si>
  <si>
    <t>Vignalta</t>
  </si>
  <si>
    <t>Chardonnay "Belle Pente Vineyard"</t>
  </si>
  <si>
    <t>Pinot Noir "Williamette Valley"</t>
  </si>
  <si>
    <t>Fratelli Alessandria</t>
  </si>
  <si>
    <t>Casteldrione  (Uva de Troia)</t>
  </si>
  <si>
    <t>Terre di S. Venanzio Fortunato</t>
  </si>
  <si>
    <t xml:space="preserve">Brand </t>
  </si>
  <si>
    <t>Type</t>
  </si>
  <si>
    <t>size</t>
  </si>
  <si>
    <t>Vint</t>
  </si>
  <si>
    <t>case</t>
  </si>
  <si>
    <t>bottle</t>
  </si>
  <si>
    <t>sugg resale</t>
  </si>
  <si>
    <t>code</t>
  </si>
  <si>
    <t>Barbaresco "Albesani"</t>
  </si>
  <si>
    <t>pack</t>
  </si>
  <si>
    <t>Anciano</t>
  </si>
  <si>
    <t xml:space="preserve">Podere La Cappella </t>
  </si>
  <si>
    <t>Chianti Classico Riserva "Querciolo"</t>
  </si>
  <si>
    <t>Corbezzello IGT</t>
  </si>
  <si>
    <t>Mariotto, Claudio</t>
  </si>
  <si>
    <t>Colli Tortonesi Bianco "Pitasso"</t>
  </si>
  <si>
    <t>Colli Tortonesi Rosso "Vho" Barbera</t>
  </si>
  <si>
    <t>Amarone</t>
  </si>
  <si>
    <t>Pecorino</t>
  </si>
  <si>
    <t>Fattoria Coroncino</t>
  </si>
  <si>
    <t>Verdichhio Il Coroncino</t>
  </si>
  <si>
    <t>Verdicchio Gaiospino</t>
  </si>
  <si>
    <t>Verdicchio Il Bacco</t>
  </si>
  <si>
    <t>Coda di Volpe</t>
  </si>
  <si>
    <t>Greco di Tufo</t>
  </si>
  <si>
    <t>Vadiaperti (Traerte Srl)</t>
  </si>
  <si>
    <t>Silvano Bolmida</t>
  </si>
  <si>
    <t>Barolo Vigne dei Fantini</t>
  </si>
  <si>
    <t>Barbera D'Alba Conca del Grillo</t>
  </si>
  <si>
    <t>Valdepenas Riserva 5 Year</t>
  </si>
  <si>
    <t>Valdepenas Crianza 3 Year</t>
  </si>
  <si>
    <t>Valdepenas Gran Riserva 10 Year</t>
  </si>
  <si>
    <t>Kelley Fox Wines</t>
  </si>
  <si>
    <t>Colli Tortonesi Bianco "Cavallina"</t>
  </si>
  <si>
    <t xml:space="preserve">Verdicchio di Matelica </t>
  </si>
  <si>
    <t xml:space="preserve">Barolo Bussia </t>
  </si>
  <si>
    <t>Barolo Barolo Bussia Riserva</t>
  </si>
  <si>
    <t>Fratelli Allessandria</t>
  </si>
  <si>
    <t>Barolo " Monvigliero"</t>
  </si>
  <si>
    <t>Cantina Del Pino</t>
  </si>
  <si>
    <t xml:space="preserve">Barbaresco </t>
  </si>
  <si>
    <t xml:space="preserve">Barbaresco "Ovello" </t>
  </si>
  <si>
    <t>Pinot Noir "Yamhill Carlton Cuvee"</t>
  </si>
  <si>
    <t xml:space="preserve">Gamay 'Terres blondes" </t>
  </si>
  <si>
    <t>Cotes du Rhone Vielles Vignes</t>
  </si>
  <si>
    <t>Domaine Santa Duc</t>
  </si>
  <si>
    <t>Domaine Charles Audoin</t>
  </si>
  <si>
    <t>Marsannay Cuvee Marie Ragonneau</t>
  </si>
  <si>
    <t xml:space="preserve">Paul Janin &amp; Fils </t>
  </si>
  <si>
    <t>Moulin a Vent Dom. Vignes du Tremblay</t>
  </si>
  <si>
    <t>Bandol Rose</t>
  </si>
  <si>
    <t>Colli Tortonesi Bianco "Derthona"</t>
  </si>
  <si>
    <t>Colli Tortonesi Bianco "Bricco San Michele"</t>
  </si>
  <si>
    <t>Fiano di Avellino</t>
  </si>
  <si>
    <t>Bourgonge Rouge</t>
  </si>
  <si>
    <t>Barbaresco "Gallina"</t>
  </si>
  <si>
    <t>Laporte</t>
  </si>
  <si>
    <t xml:space="preserve">Sancerre "Le Rochoy" </t>
  </si>
  <si>
    <t>Les Brebis</t>
  </si>
  <si>
    <t>Pinot Noir Willamette valley</t>
  </si>
  <si>
    <t>Le Fraghe</t>
  </si>
  <si>
    <t xml:space="preserve">Bardolino  </t>
  </si>
  <si>
    <t>Bardolino  Chiaretto "Rodon"</t>
  </si>
  <si>
    <t>Le Piane</t>
  </si>
  <si>
    <t xml:space="preserve">Boca </t>
  </si>
  <si>
    <t>1.5 L</t>
  </si>
  <si>
    <t>Louis Metaireau</t>
  </si>
  <si>
    <t>Muscadet Black Label</t>
  </si>
  <si>
    <t>Mamete Prevostini</t>
  </si>
  <si>
    <t xml:space="preserve">Grumello </t>
  </si>
  <si>
    <t>Prendo Pinot Noir</t>
  </si>
  <si>
    <t>Pinot Blanc Freedom Hill Vyd</t>
  </si>
  <si>
    <t>Francesco Rinaldi &amp; figli</t>
  </si>
  <si>
    <t>Barolo Brunate</t>
  </si>
  <si>
    <t>Barolo Canubbi</t>
  </si>
  <si>
    <t>Langhe Nebbiolo "Frales"</t>
  </si>
  <si>
    <t>Endrizzi</t>
  </si>
  <si>
    <t>Trento Brut</t>
  </si>
  <si>
    <t>Trento Brut Piancastello</t>
  </si>
  <si>
    <t>Trento Brut Piancastello Rose</t>
  </si>
  <si>
    <t>Boasso</t>
  </si>
  <si>
    <t>Dolcetto D'Alba</t>
  </si>
  <si>
    <t>Barbera D'Alba</t>
  </si>
  <si>
    <t>Langhe Nebbiolo</t>
  </si>
  <si>
    <t>Barolo Commune di Serralunga</t>
  </si>
  <si>
    <t>Barolo Gabutti</t>
  </si>
  <si>
    <t>Barolo Margheria</t>
  </si>
  <si>
    <t>Barolo Margheria Riserva</t>
  </si>
  <si>
    <t xml:space="preserve">Cabernet Franc Toscana IGT </t>
  </si>
  <si>
    <t>Calcaneus</t>
  </si>
  <si>
    <t>Etna Rosato Romice della Sciare</t>
  </si>
  <si>
    <t>Etna Bianco Ginestra</t>
  </si>
  <si>
    <t>Etna Rosso Nireddu</t>
  </si>
  <si>
    <t>Etna Rosso Feudo di Mezzo</t>
  </si>
  <si>
    <t>Etna Rosso Arcuria</t>
  </si>
  <si>
    <t xml:space="preserve">Pinot Noir  Willamette Valley </t>
  </si>
  <si>
    <t>Grignolino D'Asti</t>
  </si>
  <si>
    <t>Pinot Noir Walnut Hill</t>
  </si>
  <si>
    <t>Pinot Noir Zenith</t>
  </si>
  <si>
    <t>Lombardo</t>
  </si>
  <si>
    <t>Cincinnato</t>
  </si>
  <si>
    <t>Les Semelles de Vent</t>
  </si>
  <si>
    <t>Vacqueyras Seduction</t>
  </si>
  <si>
    <t>Gigondas Clos de garde</t>
  </si>
  <si>
    <t>Vacqueyras Vielle Vignes</t>
  </si>
  <si>
    <t>Terre Blondes</t>
  </si>
  <si>
    <t>Domaine Chasselay</t>
  </si>
  <si>
    <t>Fleurie</t>
  </si>
  <si>
    <t>Beajolais Is Not Dead</t>
  </si>
  <si>
    <t>Je T'aime ma j'ai soif</t>
  </si>
  <si>
    <t>Domaine de la Cisellette</t>
  </si>
  <si>
    <t>MA4637</t>
  </si>
  <si>
    <t>MA4493</t>
  </si>
  <si>
    <t>Botonero</t>
  </si>
  <si>
    <t>Chateau Andriet</t>
  </si>
  <si>
    <t>Bordeaux Sup.</t>
  </si>
  <si>
    <t>Chateau Chante Alouette</t>
  </si>
  <si>
    <t>Saint Emilion</t>
  </si>
  <si>
    <t>Chateua La Grave Figeac</t>
  </si>
  <si>
    <t>Brut Spumante Su Altezza</t>
  </si>
  <si>
    <t>Chateau Saint Ahon</t>
  </si>
  <si>
    <t>Haut Medoc</t>
  </si>
  <si>
    <t>Chateau Brondeau du Tertre</t>
  </si>
  <si>
    <t>Pepin D'Escurac</t>
  </si>
  <si>
    <t>Medoc</t>
  </si>
  <si>
    <t>Barolo del Commune di Verduno</t>
  </si>
  <si>
    <t>Barolo San Lorenzo</t>
  </si>
  <si>
    <t>Brut Rose Radegonda</t>
  </si>
  <si>
    <t>Rosso di Montalcino</t>
  </si>
  <si>
    <t>Prosecco Treviso DOC Extra Dry</t>
  </si>
  <si>
    <t>Prosecco Brut DOCG</t>
  </si>
  <si>
    <t>Grappoli</t>
  </si>
  <si>
    <t>Tenuta Pierazzuoli</t>
  </si>
  <si>
    <t>Chianti Montalbano</t>
  </si>
  <si>
    <t>Chianti Montalbano Riserva</t>
  </si>
  <si>
    <t>Le Farnete</t>
  </si>
  <si>
    <t>Barco Reale di carmignano</t>
  </si>
  <si>
    <t xml:space="preserve">Carmignano </t>
  </si>
  <si>
    <t>Carmignano Riserva</t>
  </si>
  <si>
    <t>Caparsa-Paolo Cianferoni</t>
  </si>
  <si>
    <t>Chianti Classico Riserva Caparsino</t>
  </si>
  <si>
    <t>Chianti Classico Riserva Doccio A Matteo</t>
  </si>
  <si>
    <t>Selva Capuzza</t>
  </si>
  <si>
    <t>Roero Arneis</t>
  </si>
  <si>
    <t>Moscato D'Asti</t>
  </si>
  <si>
    <t>Lugana Selva</t>
  </si>
  <si>
    <t>Lugana Riserva Menasasso</t>
  </si>
  <si>
    <t>Garda Classico Groppello San Biagio</t>
  </si>
  <si>
    <t>Garda Classico Rosso H Dunant</t>
  </si>
  <si>
    <t>MA4634</t>
  </si>
  <si>
    <t>Pinot Gris Rose Weber</t>
  </si>
  <si>
    <t>Rivera del Garda Chiaretto San Donino</t>
  </si>
  <si>
    <t>Maggiorina</t>
  </si>
  <si>
    <t>Mimmo</t>
  </si>
  <si>
    <t xml:space="preserve">Les Brebis </t>
  </si>
  <si>
    <t>Pinot Noir Eola Amity Hills</t>
  </si>
  <si>
    <t>Lazio Bellone IGT</t>
  </si>
  <si>
    <t>Marrano Veneto IGT</t>
  </si>
  <si>
    <t>Colli Euganei Rosso Riserva</t>
  </si>
  <si>
    <t>Colli Euganei Rosso Gemola</t>
  </si>
  <si>
    <t>Colli Euganei Merlot Riserva</t>
  </si>
  <si>
    <t xml:space="preserve">Le Battistelle </t>
  </si>
  <si>
    <t>Soave Classico Montesei</t>
  </si>
  <si>
    <t>Soave Classico Battistelle</t>
  </si>
  <si>
    <t>Soave Classico Roccolo del Durlo</t>
  </si>
  <si>
    <t>Chardonnay Willamette Valley</t>
  </si>
  <si>
    <t>Chardonnay Durant Vyd</t>
  </si>
  <si>
    <t>Pinot Noir Mirabai</t>
  </si>
  <si>
    <t>Lazio Cesanese IGT</t>
  </si>
  <si>
    <t>Castel Juval</t>
  </si>
  <si>
    <t>Val Venosta Mueller Thurgau</t>
  </si>
  <si>
    <t>Val Venosta Pinot Bianco</t>
  </si>
  <si>
    <t>Val Venosta Pinot Nero Rose</t>
  </si>
  <si>
    <t>Val Venosta Pinot Nero Riserva</t>
  </si>
  <si>
    <t>Val Venosta Riesling Gletscherschliff</t>
  </si>
  <si>
    <t>Val Venosta Riesling Unterortl</t>
  </si>
  <si>
    <t>Verdicchio di Matelica  "del Cerro"</t>
  </si>
  <si>
    <t xml:space="preserve">Brunnenhof </t>
  </si>
  <si>
    <t>Blauburgunder</t>
  </si>
  <si>
    <t>Caprili</t>
  </si>
  <si>
    <t xml:space="preserve">Lugana </t>
  </si>
  <si>
    <t>MA5171</t>
  </si>
  <si>
    <t>MA4859</t>
  </si>
  <si>
    <t>MA5258</t>
  </si>
  <si>
    <t xml:space="preserve">Chianti Classico </t>
  </si>
  <si>
    <t>Barolo Le Coste di Monforte</t>
  </si>
  <si>
    <t xml:space="preserve">Le Piane </t>
  </si>
  <si>
    <t>Nebbiolo Colline Novaresi</t>
  </si>
  <si>
    <t>Tenuta La Tenaglia</t>
  </si>
  <si>
    <t>Grignolino del Monferrato Casalese</t>
  </si>
  <si>
    <t>Barbera del Monferrato</t>
  </si>
  <si>
    <t>Verduno Pelaverga</t>
  </si>
  <si>
    <t>Brouilly</t>
  </si>
  <si>
    <t>Morgon</t>
  </si>
  <si>
    <t>Vacqueyras</t>
  </si>
  <si>
    <t>Gigondas Aux lieu dit</t>
  </si>
  <si>
    <t>Gigondas Les Haut Garrigues</t>
  </si>
  <si>
    <t>Chateauneuf du Pape</t>
  </si>
  <si>
    <t>Pinot Grigio "Ringberg"</t>
  </si>
  <si>
    <t>SDVLA20</t>
  </si>
  <si>
    <t>SDGLD19</t>
  </si>
  <si>
    <t>SDGHG19</t>
  </si>
  <si>
    <t>SDCHP19</t>
  </si>
  <si>
    <t>FCBLB18</t>
  </si>
  <si>
    <t>FCMC19</t>
  </si>
  <si>
    <t>FCSOIF21</t>
  </si>
  <si>
    <t>MA5040</t>
  </si>
  <si>
    <t>White Walnut Estate</t>
  </si>
  <si>
    <t>Chardonnay Dundee Hills</t>
  </si>
  <si>
    <t>Chardonnay Worden Hill Road</t>
  </si>
  <si>
    <t>Chardonnay Estate North Block</t>
  </si>
  <si>
    <t>Pinot Noir Dundee Hills</t>
  </si>
  <si>
    <t>Cabernet Riserva</t>
  </si>
  <si>
    <t>Casavecchia</t>
  </si>
  <si>
    <t>Nebbiolo D'Alba</t>
  </si>
  <si>
    <t>Ode Bianco  Veneto IGT</t>
  </si>
  <si>
    <t>Ode Rosso Veneto IGT</t>
  </si>
  <si>
    <t>Barbera D'Asti</t>
  </si>
  <si>
    <t>MA4866</t>
  </si>
  <si>
    <t>Bianko White table Wine</t>
  </si>
  <si>
    <t>Lano</t>
  </si>
  <si>
    <t>Le Cinciole</t>
  </si>
  <si>
    <t>Pinot Noir Carter</t>
  </si>
  <si>
    <t>Pinot Noir Canary Hill</t>
  </si>
  <si>
    <t>Pinot Noir Freedom Hill</t>
  </si>
  <si>
    <t>Pinot Noir Weber</t>
  </si>
  <si>
    <t>Chianti Classico Gran Selezione</t>
  </si>
  <si>
    <t>Sangiovese Rosato</t>
  </si>
  <si>
    <t>Langhe Rosso</t>
  </si>
  <si>
    <t>Langhe Freisa</t>
  </si>
  <si>
    <t>Barbera D'Alba Sup "Vigna Altavilla"</t>
  </si>
  <si>
    <t>Barbaresco "Rocche Massalupo"</t>
  </si>
  <si>
    <t>TBGL21</t>
  </si>
  <si>
    <t>SDCDRVV-20</t>
  </si>
  <si>
    <t xml:space="preserve">Sancerre "Le Grand Rochoy- Vielles Vignes" </t>
  </si>
  <si>
    <t>LAPO-SGR-21</t>
  </si>
  <si>
    <t>LAPO-S-22</t>
  </si>
  <si>
    <t>AUDO-MR-20</t>
  </si>
  <si>
    <t>Chateau Montfaucon</t>
  </si>
  <si>
    <t>Mme. Le Comtesse</t>
  </si>
  <si>
    <t>Monchiero</t>
  </si>
  <si>
    <t>Langhe Arneis</t>
  </si>
  <si>
    <t>Barbera D'Alba Superiore</t>
  </si>
  <si>
    <t>Monte del Fra</t>
  </si>
  <si>
    <t>Custoza</t>
  </si>
  <si>
    <t>Custoza Sup. "Ca' del Magro"</t>
  </si>
  <si>
    <t>Chiaretti di Bardolino</t>
  </si>
  <si>
    <t xml:space="preserve">Bardolino </t>
  </si>
  <si>
    <t>Sommacampagna Bardolino 'Bonomo"</t>
  </si>
  <si>
    <t>Valpolicella Classico</t>
  </si>
  <si>
    <t>Valpolicella Superiore</t>
  </si>
  <si>
    <t>Tenuta Sarno</t>
  </si>
  <si>
    <t xml:space="preserve">Fiano di Avellino "Emme" </t>
  </si>
  <si>
    <t xml:space="preserve">Diano D'Alba </t>
  </si>
  <si>
    <t>Gavi</t>
  </si>
  <si>
    <t>Dacapo</t>
  </si>
  <si>
    <t>Ruche di Castagnole Monferrato</t>
  </si>
  <si>
    <t>Nizza</t>
  </si>
  <si>
    <t>Pitars-Cantina San Martino</t>
  </si>
  <si>
    <t>Pitars</t>
  </si>
  <si>
    <t>Prosecco</t>
  </si>
  <si>
    <t>Entre deux Mers</t>
  </si>
  <si>
    <t>SDVLA21</t>
  </si>
  <si>
    <t>SDGLD20</t>
  </si>
  <si>
    <t>SDGHG20</t>
  </si>
  <si>
    <t>SDCHP20</t>
  </si>
  <si>
    <t>Chateauneuf du Pape Habemus Papem</t>
  </si>
  <si>
    <t>Chateauneuf du Pape Les Saint Vierges</t>
  </si>
  <si>
    <t>Chateauneuf du Pape Le Pied de Baud</t>
  </si>
  <si>
    <t>Chateauneuf du Pape La Crau Ouest</t>
  </si>
  <si>
    <t>SDCSV20</t>
  </si>
  <si>
    <t>SDCPB20</t>
  </si>
  <si>
    <t>SDCCO20</t>
  </si>
  <si>
    <t xml:space="preserve">Barolo “Commune di La Morra”                  </t>
  </si>
  <si>
    <t xml:space="preserve">Barolo “Commune di Castiglione Falletto” </t>
  </si>
  <si>
    <t xml:space="preserve">Barolo “Montanello” </t>
  </si>
  <si>
    <t xml:space="preserve">Barolo “Rocche di Castiglione” </t>
  </si>
  <si>
    <t>Chateau de Montfaucon</t>
  </si>
  <si>
    <t>Baron de Montfaucon</t>
  </si>
  <si>
    <t xml:space="preserve"> Lirac Rose 2022</t>
  </si>
  <si>
    <t>Cote du Rhone Blanc  2021</t>
  </si>
  <si>
    <t xml:space="preserve">Vin de Mme. La Comtesse Lirac Blanc </t>
  </si>
  <si>
    <t xml:space="preserve">Cotes du Rhone "La Cote" Vielle Vignes </t>
  </si>
  <si>
    <t>Lirac Rouge</t>
  </si>
  <si>
    <t xml:space="preserve">Baron Louis Lirac Rouge </t>
  </si>
  <si>
    <t>Vin de Mr Le Baron Lirac Rouge</t>
  </si>
  <si>
    <t>Barbera D'Asti "Bricco Gallinetta"</t>
  </si>
  <si>
    <t>3 L</t>
  </si>
  <si>
    <t>Pinot Noir Maresh Liminal</t>
  </si>
  <si>
    <t>Pinot Noir Maresh Royal Ann</t>
  </si>
  <si>
    <t>Pinot Noir Maresh Golden Crown Sparrow</t>
  </si>
  <si>
    <t>Pinot Noir South Blocks</t>
  </si>
  <si>
    <t>Pinot Noir Worden Hill Road</t>
  </si>
  <si>
    <t>Platinetti</t>
  </si>
  <si>
    <t>Guido Red Table Wine</t>
  </si>
  <si>
    <t>Vespolina Colline Novaresei</t>
  </si>
  <si>
    <t>Ghemme</t>
  </si>
  <si>
    <t>Ghemme Riserva</t>
  </si>
  <si>
    <t xml:space="preserve">San Lorenzo </t>
  </si>
  <si>
    <t xml:space="preserve">Brunello di Montalcino  Riserva Bramante </t>
  </si>
  <si>
    <t>Vicara</t>
  </si>
  <si>
    <t>Grignolino Monferrato Casalese</t>
  </si>
  <si>
    <t>Tacchino</t>
  </si>
  <si>
    <t>Dolcetto D'Ovada</t>
  </si>
  <si>
    <t>Lazio Nero Buono IGT</t>
  </si>
  <si>
    <t xml:space="preserve">Violin Wine </t>
  </si>
  <si>
    <t xml:space="preserve">Chardonnay Willamette Valley </t>
  </si>
  <si>
    <t xml:space="preserve">Pinot Noir Willamette Valley </t>
  </si>
  <si>
    <t>Pinot Noir Polk County Cuvee</t>
  </si>
  <si>
    <t>Pinot Noir Sojeau Vineyard</t>
  </si>
  <si>
    <t>Rosso di Valtellina</t>
  </si>
  <si>
    <t>Convento San Lorenzo</t>
  </si>
  <si>
    <t>Sassella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</si>
</sst>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_-&quot;$&quot;* #,##0.00_-;\-&quot;$&quot;* #,##0.00_-;_-&quot;$&quot;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0" fontId="0" fillId="0" borderId="0"/>
    <xf numFmtId="37" fontId="8" fillId="2" borderId="1" applyBorder="0" applyProtection="0">
      <alignment vertical="center"/>
    </xf>
    <xf numFmtId="165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37" fontId="9" fillId="3" borderId="2" applyBorder="0">
      <alignment horizontal="left" vertical="center" indent="1"/>
    </xf>
    <xf numFmtId="37" fontId="10" fillId="0" borderId="3">
      <alignment vertical="center"/>
    </xf>
    <xf numFmtId="0" fontId="10" fillId="4" borderId="4" applyNumberFormat="0">
      <alignment horizontal="left" vertical="top" indent="1"/>
    </xf>
    <xf numFmtId="0" fontId="10" fillId="2" borderId="0" applyBorder="0">
      <alignment horizontal="left" vertical="center" indent="1"/>
    </xf>
    <xf numFmtId="0" fontId="10" fillId="0" borderId="4" applyNumberFormat="0" applyFill="0">
      <alignment horizontal="centerContinuous"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4" fontId="8" fillId="2" borderId="5" applyBorder="0">
      <alignment horizontal="left" vertical="center" indent="2"/>
    </xf>
    <xf numFmtId="0" fontId="11" fillId="0" borderId="0"/>
    <xf numFmtId="0" fontId="11" fillId="0" borderId="0"/>
    <xf numFmtId="0" fontId="5" fillId="0" borderId="0"/>
    <xf numFmtId="0" fontId="11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4" fillId="0" borderId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2" fontId="0" fillId="0" borderId="6" xfId="0" applyNumberFormat="1" applyFill="1" applyBorder="1"/>
    <xf numFmtId="0" fontId="5" fillId="0" borderId="6" xfId="0" applyFont="1" applyFill="1" applyBorder="1"/>
    <xf numFmtId="0" fontId="0" fillId="0" borderId="7" xfId="0" applyFill="1" applyBorder="1"/>
    <xf numFmtId="0" fontId="0" fillId="0" borderId="0" xfId="0" applyFill="1"/>
    <xf numFmtId="0" fontId="0" fillId="0" borderId="6" xfId="0" applyFill="1" applyBorder="1" applyAlignment="1">
      <alignment horizontal="right"/>
    </xf>
    <xf numFmtId="0" fontId="13" fillId="0" borderId="0" xfId="0" applyFont="1" applyFill="1"/>
    <xf numFmtId="17" fontId="0" fillId="0" borderId="6" xfId="0" applyNumberFormat="1" applyFill="1" applyBorder="1" applyAlignment="1">
      <alignment horizontal="right"/>
    </xf>
    <xf numFmtId="0" fontId="12" fillId="0" borderId="6" xfId="13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wrapText="1"/>
    </xf>
    <xf numFmtId="0" fontId="0" fillId="0" borderId="6" xfId="0" applyFill="1" applyBorder="1"/>
    <xf numFmtId="0" fontId="12" fillId="0" borderId="6" xfId="0" applyFont="1" applyFill="1" applyBorder="1" applyAlignment="1">
      <alignment horizontal="left" wrapText="1"/>
    </xf>
    <xf numFmtId="0" fontId="12" fillId="0" borderId="6" xfId="13" applyFont="1" applyFill="1" applyBorder="1" applyAlignment="1">
      <alignment horizontal="left" wrapText="1"/>
    </xf>
    <xf numFmtId="0" fontId="0" fillId="0" borderId="6" xfId="0" applyFill="1" applyBorder="1"/>
  </cellXfs>
  <cellStyles count="63">
    <cellStyle name="amount" xfId="1"/>
    <cellStyle name="Currency 2" xfId="2"/>
    <cellStyle name="Currency 2 2" xfId="21"/>
    <cellStyle name="Currency 3" xfId="3"/>
    <cellStyle name="Currency 4" xfId="4"/>
    <cellStyle name="Currency 4 2" xfId="22"/>
    <cellStyle name="Currency 5" xfId="5"/>
    <cellStyle name="Euro" xfId="6"/>
    <cellStyle name="Euro 2" xfId="23"/>
    <cellStyle name="header" xfId="7"/>
    <cellStyle name="Header Total" xfId="8"/>
    <cellStyle name="Header1" xfId="9"/>
    <cellStyle name="Header2" xfId="10"/>
    <cellStyle name="Header3" xfId="11"/>
    <cellStyle name="Hyperlink 2" xfId="12"/>
    <cellStyle name="Normal" xfId="0" builtinId="0"/>
    <cellStyle name="Normal 2" xfId="13"/>
    <cellStyle name="Normal 2 2" xfId="14"/>
    <cellStyle name="Normal 2 3" xfId="24"/>
    <cellStyle name="Normal 3" xfId="15"/>
    <cellStyle name="Normal 3 2" xfId="16"/>
    <cellStyle name="Normal 3 2 2" xfId="27"/>
    <cellStyle name="Normal 3 2 2 2" xfId="45"/>
    <cellStyle name="Normal 3 2 2 3" xfId="58"/>
    <cellStyle name="Normal 3 2 3" xfId="26"/>
    <cellStyle name="Normal 3 2 4" xfId="44"/>
    <cellStyle name="Normal 3 2 5" xfId="57"/>
    <cellStyle name="Normal 3 3" xfId="17"/>
    <cellStyle name="Normal 3 3 2" xfId="28"/>
    <cellStyle name="Normal 3 4" xfId="29"/>
    <cellStyle name="Normal 3 4 2" xfId="46"/>
    <cellStyle name="Normal 3 4 3" xfId="59"/>
    <cellStyle name="Normal 3 5" xfId="25"/>
    <cellStyle name="Normal 3 6" xfId="43"/>
    <cellStyle name="Normal 3 7" xfId="56"/>
    <cellStyle name="Normal 4" xfId="18"/>
    <cellStyle name="Normal 4 2" xfId="31"/>
    <cellStyle name="Normal 4 2 2" xfId="48"/>
    <cellStyle name="Normal 4 2 3" xfId="61"/>
    <cellStyle name="Normal 4 3" xfId="32"/>
    <cellStyle name="Normal 4 3 2" xfId="49"/>
    <cellStyle name="Normal 4 3 3" xfId="62"/>
    <cellStyle name="Normal 4 4" xfId="33"/>
    <cellStyle name="Normal 4 5" xfId="30"/>
    <cellStyle name="Normal 4 6" xfId="47"/>
    <cellStyle name="Normal 4 7" xfId="60"/>
    <cellStyle name="Normal 5" xfId="34"/>
    <cellStyle name="Normal 5 2" xfId="35"/>
    <cellStyle name="Normal 5 3" xfId="36"/>
    <cellStyle name="Normal 5 3 2" xfId="50"/>
    <cellStyle name="Normal 5 3 3" xfId="51"/>
    <cellStyle name="Normal 5 3 4" xfId="52"/>
    <cellStyle name="Normal 5 4" xfId="37"/>
    <cellStyle name="Normal 6" xfId="38"/>
    <cellStyle name="Normal 6 2" xfId="39"/>
    <cellStyle name="Normal 6 3" xfId="40"/>
    <cellStyle name="Normal 6 3 2" xfId="53"/>
    <cellStyle name="Normal 6 3 3" xfId="54"/>
    <cellStyle name="Normal 6 3 4" xfId="55"/>
    <cellStyle name="Normal 6 4" xfId="41"/>
    <cellStyle name="Percent 2" xfId="19"/>
    <cellStyle name="Percent 3" xfId="20"/>
    <cellStyle name="Percent 3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laarcellars.com/" TargetMode="External"/><Relationship Id="rId13" Type="http://schemas.openxmlformats.org/officeDocument/2006/relationships/hyperlink" Target="http://www.claarcellars.com/" TargetMode="External"/><Relationship Id="rId18" Type="http://schemas.openxmlformats.org/officeDocument/2006/relationships/hyperlink" Target="http://www.claarcellars.com/" TargetMode="External"/><Relationship Id="rId26" Type="http://schemas.openxmlformats.org/officeDocument/2006/relationships/hyperlink" Target="http://www.claarcellars.com/" TargetMode="External"/><Relationship Id="rId39" Type="http://schemas.openxmlformats.org/officeDocument/2006/relationships/hyperlink" Target="http://www.claarcellars.com/" TargetMode="External"/><Relationship Id="rId3" Type="http://schemas.openxmlformats.org/officeDocument/2006/relationships/hyperlink" Target="http://www.claarcellars.com/" TargetMode="External"/><Relationship Id="rId21" Type="http://schemas.openxmlformats.org/officeDocument/2006/relationships/hyperlink" Target="http://www.claarcellars.com/" TargetMode="External"/><Relationship Id="rId34" Type="http://schemas.openxmlformats.org/officeDocument/2006/relationships/hyperlink" Target="http://www.claarcellars.com/" TargetMode="External"/><Relationship Id="rId42" Type="http://schemas.openxmlformats.org/officeDocument/2006/relationships/hyperlink" Target="http://www.claarcellars.com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claarcellars.com/" TargetMode="External"/><Relationship Id="rId12" Type="http://schemas.openxmlformats.org/officeDocument/2006/relationships/hyperlink" Target="http://www.claarcellars.com/" TargetMode="External"/><Relationship Id="rId17" Type="http://schemas.openxmlformats.org/officeDocument/2006/relationships/hyperlink" Target="http://www.claarcellars.com/" TargetMode="External"/><Relationship Id="rId25" Type="http://schemas.openxmlformats.org/officeDocument/2006/relationships/hyperlink" Target="http://www.claarcellars.com/" TargetMode="External"/><Relationship Id="rId33" Type="http://schemas.openxmlformats.org/officeDocument/2006/relationships/hyperlink" Target="http://www.claarcellars.com/" TargetMode="External"/><Relationship Id="rId38" Type="http://schemas.openxmlformats.org/officeDocument/2006/relationships/hyperlink" Target="http://www.claarcellars.com/" TargetMode="External"/><Relationship Id="rId46" Type="http://schemas.openxmlformats.org/officeDocument/2006/relationships/hyperlink" Target="http://www.claarcellars.com/" TargetMode="External"/><Relationship Id="rId2" Type="http://schemas.openxmlformats.org/officeDocument/2006/relationships/hyperlink" Target="http://www.claarcellars.com/" TargetMode="External"/><Relationship Id="rId16" Type="http://schemas.openxmlformats.org/officeDocument/2006/relationships/hyperlink" Target="http://www.claarcellars.com/" TargetMode="External"/><Relationship Id="rId20" Type="http://schemas.openxmlformats.org/officeDocument/2006/relationships/hyperlink" Target="http://www.claarcellars.com/" TargetMode="External"/><Relationship Id="rId29" Type="http://schemas.openxmlformats.org/officeDocument/2006/relationships/hyperlink" Target="http://www.claarcellars.com/" TargetMode="External"/><Relationship Id="rId41" Type="http://schemas.openxmlformats.org/officeDocument/2006/relationships/hyperlink" Target="http://www.claarcellars.com/" TargetMode="External"/><Relationship Id="rId1" Type="http://schemas.openxmlformats.org/officeDocument/2006/relationships/hyperlink" Target="http://www.claarcellars.com/" TargetMode="External"/><Relationship Id="rId6" Type="http://schemas.openxmlformats.org/officeDocument/2006/relationships/hyperlink" Target="http://www.claarcellars.com/" TargetMode="External"/><Relationship Id="rId11" Type="http://schemas.openxmlformats.org/officeDocument/2006/relationships/hyperlink" Target="http://www.claarcellars.com/" TargetMode="External"/><Relationship Id="rId24" Type="http://schemas.openxmlformats.org/officeDocument/2006/relationships/hyperlink" Target="http://www.claarcellars.com/" TargetMode="External"/><Relationship Id="rId32" Type="http://schemas.openxmlformats.org/officeDocument/2006/relationships/hyperlink" Target="http://www.claarcellars.com/" TargetMode="External"/><Relationship Id="rId37" Type="http://schemas.openxmlformats.org/officeDocument/2006/relationships/hyperlink" Target="http://www.claarcellars.com/" TargetMode="External"/><Relationship Id="rId40" Type="http://schemas.openxmlformats.org/officeDocument/2006/relationships/hyperlink" Target="http://www.claarcellars.com/" TargetMode="External"/><Relationship Id="rId45" Type="http://schemas.openxmlformats.org/officeDocument/2006/relationships/hyperlink" Target="http://www.claarcellars.com/" TargetMode="External"/><Relationship Id="rId5" Type="http://schemas.openxmlformats.org/officeDocument/2006/relationships/hyperlink" Target="http://www.claarcellars.com/" TargetMode="External"/><Relationship Id="rId15" Type="http://schemas.openxmlformats.org/officeDocument/2006/relationships/hyperlink" Target="http://www.claarcellars.com/" TargetMode="External"/><Relationship Id="rId23" Type="http://schemas.openxmlformats.org/officeDocument/2006/relationships/hyperlink" Target="http://www.claarcellars.com/" TargetMode="External"/><Relationship Id="rId28" Type="http://schemas.openxmlformats.org/officeDocument/2006/relationships/hyperlink" Target="http://www.claarcellars.com/" TargetMode="External"/><Relationship Id="rId36" Type="http://schemas.openxmlformats.org/officeDocument/2006/relationships/hyperlink" Target="http://www.claarcellars.com/" TargetMode="External"/><Relationship Id="rId10" Type="http://schemas.openxmlformats.org/officeDocument/2006/relationships/hyperlink" Target="http://www.claarcellars.com/" TargetMode="External"/><Relationship Id="rId19" Type="http://schemas.openxmlformats.org/officeDocument/2006/relationships/hyperlink" Target="http://www.claarcellars.com/" TargetMode="External"/><Relationship Id="rId31" Type="http://schemas.openxmlformats.org/officeDocument/2006/relationships/hyperlink" Target="http://www.claarcellars.com/" TargetMode="External"/><Relationship Id="rId44" Type="http://schemas.openxmlformats.org/officeDocument/2006/relationships/hyperlink" Target="http://www.claarcellars.com/" TargetMode="External"/><Relationship Id="rId4" Type="http://schemas.openxmlformats.org/officeDocument/2006/relationships/hyperlink" Target="http://www.claarcellars.com/" TargetMode="External"/><Relationship Id="rId9" Type="http://schemas.openxmlformats.org/officeDocument/2006/relationships/hyperlink" Target="http://www.claarcellars.com/" TargetMode="External"/><Relationship Id="rId14" Type="http://schemas.openxmlformats.org/officeDocument/2006/relationships/hyperlink" Target="http://www.claarcellars.com/" TargetMode="External"/><Relationship Id="rId22" Type="http://schemas.openxmlformats.org/officeDocument/2006/relationships/hyperlink" Target="http://www.claarcellars.com/" TargetMode="External"/><Relationship Id="rId27" Type="http://schemas.openxmlformats.org/officeDocument/2006/relationships/hyperlink" Target="http://www.claarcellars.com/" TargetMode="External"/><Relationship Id="rId30" Type="http://schemas.openxmlformats.org/officeDocument/2006/relationships/hyperlink" Target="http://www.claarcellars.com/" TargetMode="External"/><Relationship Id="rId35" Type="http://schemas.openxmlformats.org/officeDocument/2006/relationships/hyperlink" Target="http://www.claarcellars.com/" TargetMode="External"/><Relationship Id="rId43" Type="http://schemas.openxmlformats.org/officeDocument/2006/relationships/hyperlink" Target="http://www.claarcell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2"/>
  <sheetViews>
    <sheetView tabSelected="1" topLeftCell="A455" zoomScaleNormal="100" workbookViewId="0">
      <selection activeCell="A472" sqref="A13:XFD472"/>
    </sheetView>
  </sheetViews>
  <sheetFormatPr defaultRowHeight="13.2" x14ac:dyDescent="0.25"/>
  <cols>
    <col min="1" max="1" width="26.6640625" customWidth="1"/>
    <col min="2" max="2" width="38.44140625" customWidth="1"/>
    <col min="3" max="3" width="9.88671875" customWidth="1"/>
    <col min="4" max="4" width="5.77734375" customWidth="1"/>
    <col min="5" max="5" width="7.33203125" customWidth="1"/>
    <col min="6" max="6" width="7.5546875" customWidth="1"/>
    <col min="7" max="7" width="9.44140625" customWidth="1"/>
    <col min="8" max="8" width="10.33203125" customWidth="1"/>
    <col min="9" max="9" width="18.88671875" customWidth="1"/>
  </cols>
  <sheetData>
    <row r="1" spans="1:9" s="4" customFormat="1" x14ac:dyDescent="0.25">
      <c r="A1" s="4" t="s">
        <v>36</v>
      </c>
      <c r="B1" s="4" t="s">
        <v>37</v>
      </c>
      <c r="C1" s="4" t="s">
        <v>38</v>
      </c>
      <c r="D1" s="4" t="s">
        <v>45</v>
      </c>
      <c r="E1" s="4" t="s">
        <v>39</v>
      </c>
      <c r="F1" s="4" t="s">
        <v>40</v>
      </c>
      <c r="G1" s="4" t="s">
        <v>41</v>
      </c>
      <c r="H1" s="4" t="s">
        <v>42</v>
      </c>
      <c r="I1" s="4" t="s">
        <v>43</v>
      </c>
    </row>
    <row r="2" spans="1:9" s="4" customFormat="1" x14ac:dyDescent="0.25"/>
    <row r="3" spans="1:9" s="4" customFormat="1" ht="13.5" customHeight="1" x14ac:dyDescent="0.25">
      <c r="A3" s="10" t="s">
        <v>46</v>
      </c>
      <c r="B3" s="10" t="s">
        <v>65</v>
      </c>
      <c r="C3" s="10">
        <v>750</v>
      </c>
      <c r="D3" s="10">
        <v>12</v>
      </c>
      <c r="E3" s="10">
        <v>2013</v>
      </c>
      <c r="F3" s="10">
        <v>104</v>
      </c>
      <c r="G3" s="1">
        <f>SUM(F3/12)+1</f>
        <v>9.6666666666666661</v>
      </c>
      <c r="H3" s="10">
        <f t="shared" ref="H3:H8" si="0">SUM(F3/8)-0.01</f>
        <v>12.99</v>
      </c>
      <c r="I3" s="10">
        <v>36102</v>
      </c>
    </row>
    <row r="4" spans="1:9" s="4" customFormat="1" x14ac:dyDescent="0.25">
      <c r="A4" s="10" t="s">
        <v>46</v>
      </c>
      <c r="B4" s="10" t="s">
        <v>66</v>
      </c>
      <c r="C4" s="10">
        <v>750</v>
      </c>
      <c r="D4" s="10">
        <v>12</v>
      </c>
      <c r="E4" s="10">
        <v>2015</v>
      </c>
      <c r="F4" s="10">
        <v>96</v>
      </c>
      <c r="G4" s="1">
        <f t="shared" ref="G4:G19" si="1">SUM(F4/12)+1</f>
        <v>9</v>
      </c>
      <c r="H4" s="10">
        <f t="shared" si="0"/>
        <v>11.99</v>
      </c>
      <c r="I4" s="10">
        <v>36103</v>
      </c>
    </row>
    <row r="5" spans="1:9" s="4" customFormat="1" x14ac:dyDescent="0.25">
      <c r="A5" s="10" t="s">
        <v>46</v>
      </c>
      <c r="B5" s="10" t="s">
        <v>67</v>
      </c>
      <c r="C5" s="10">
        <v>750</v>
      </c>
      <c r="D5" s="10">
        <v>12</v>
      </c>
      <c r="E5" s="10">
        <v>2008</v>
      </c>
      <c r="F5" s="10">
        <v>136</v>
      </c>
      <c r="G5" s="1">
        <f t="shared" si="1"/>
        <v>12.333333333333334</v>
      </c>
      <c r="H5" s="10">
        <f t="shared" si="0"/>
        <v>16.989999999999998</v>
      </c>
      <c r="I5" s="10">
        <v>36105</v>
      </c>
    </row>
    <row r="6" spans="1:9" s="4" customFormat="1" ht="13.5" customHeight="1" x14ac:dyDescent="0.25">
      <c r="A6" s="10" t="s">
        <v>46</v>
      </c>
      <c r="B6" s="10" t="s">
        <v>65</v>
      </c>
      <c r="C6" s="10">
        <v>750</v>
      </c>
      <c r="D6" s="10">
        <v>12</v>
      </c>
      <c r="E6" s="10">
        <v>2014</v>
      </c>
      <c r="F6" s="10">
        <v>112</v>
      </c>
      <c r="G6" s="1">
        <f>SUM(F6/12)+1</f>
        <v>10.333333333333334</v>
      </c>
      <c r="H6" s="10">
        <f t="shared" si="0"/>
        <v>13.99</v>
      </c>
      <c r="I6" s="10">
        <v>36106</v>
      </c>
    </row>
    <row r="7" spans="1:9" s="4" customFormat="1" x14ac:dyDescent="0.25">
      <c r="A7" s="10" t="s">
        <v>46</v>
      </c>
      <c r="B7" s="10" t="s">
        <v>66</v>
      </c>
      <c r="C7" s="10">
        <v>750</v>
      </c>
      <c r="D7" s="10">
        <v>12</v>
      </c>
      <c r="E7" s="10">
        <v>2016</v>
      </c>
      <c r="F7" s="10">
        <v>104</v>
      </c>
      <c r="G7" s="1">
        <f t="shared" ref="G7:G8" si="2">SUM(F7/12)+1</f>
        <v>9.6666666666666661</v>
      </c>
      <c r="H7" s="10">
        <f t="shared" si="0"/>
        <v>12.99</v>
      </c>
      <c r="I7" s="10">
        <v>36107</v>
      </c>
    </row>
    <row r="8" spans="1:9" s="4" customFormat="1" x14ac:dyDescent="0.25">
      <c r="A8" s="10" t="s">
        <v>46</v>
      </c>
      <c r="B8" s="10" t="s">
        <v>67</v>
      </c>
      <c r="C8" s="10">
        <v>750</v>
      </c>
      <c r="D8" s="10">
        <v>12</v>
      </c>
      <c r="E8" s="10">
        <v>2009</v>
      </c>
      <c r="F8" s="10">
        <v>144</v>
      </c>
      <c r="G8" s="1">
        <f t="shared" si="2"/>
        <v>13</v>
      </c>
      <c r="H8" s="10">
        <f t="shared" si="0"/>
        <v>17.989999999999998</v>
      </c>
      <c r="I8" s="10">
        <v>36108</v>
      </c>
    </row>
    <row r="9" spans="1:9" s="4" customFormat="1" x14ac:dyDescent="0.25">
      <c r="A9" s="10" t="s">
        <v>150</v>
      </c>
      <c r="B9" s="10" t="s">
        <v>151</v>
      </c>
      <c r="C9" s="10">
        <v>750</v>
      </c>
      <c r="D9" s="10">
        <v>12</v>
      </c>
      <c r="E9" s="10">
        <v>2019</v>
      </c>
      <c r="F9" s="10">
        <v>124</v>
      </c>
      <c r="G9" s="1">
        <f t="shared" ref="G9" si="3">SUM(F9/12)+1</f>
        <v>11.333333333333334</v>
      </c>
      <c r="H9" s="10">
        <f t="shared" ref="H9" si="4">SUM(F9/8)-0.01</f>
        <v>15.49</v>
      </c>
      <c r="I9" s="10">
        <v>8572</v>
      </c>
    </row>
    <row r="10" spans="1:9" s="4" customFormat="1" x14ac:dyDescent="0.25">
      <c r="A10" s="2" t="s">
        <v>21</v>
      </c>
      <c r="B10" s="10" t="s">
        <v>70</v>
      </c>
      <c r="C10" s="10">
        <v>750</v>
      </c>
      <c r="D10" s="10">
        <v>12</v>
      </c>
      <c r="E10" s="10">
        <v>2022</v>
      </c>
      <c r="F10" s="10">
        <v>116</v>
      </c>
      <c r="G10" s="1">
        <f t="shared" ref="G10" si="5">SUM(F10/12)+1</f>
        <v>10.666666666666666</v>
      </c>
      <c r="H10" s="10">
        <f t="shared" ref="H10" si="6">SUM(F10/8)-0.01</f>
        <v>14.49</v>
      </c>
      <c r="I10" s="10">
        <v>5157</v>
      </c>
    </row>
    <row r="11" spans="1:9" s="4" customFormat="1" x14ac:dyDescent="0.25">
      <c r="A11" s="10" t="s">
        <v>21</v>
      </c>
      <c r="B11" s="10" t="s">
        <v>212</v>
      </c>
      <c r="C11" s="10">
        <v>750</v>
      </c>
      <c r="D11" s="10">
        <v>12</v>
      </c>
      <c r="E11" s="10">
        <v>2021</v>
      </c>
      <c r="F11" s="10">
        <v>148</v>
      </c>
      <c r="G11" s="1">
        <f t="shared" si="1"/>
        <v>13.333333333333334</v>
      </c>
      <c r="H11" s="10">
        <f t="shared" ref="H11:H19" si="7">SUM(F11/8)-0.01</f>
        <v>18.489999999999998</v>
      </c>
      <c r="I11" s="10">
        <v>5156</v>
      </c>
    </row>
    <row r="12" spans="1:9" s="4" customFormat="1" x14ac:dyDescent="0.25">
      <c r="A12" s="10" t="s">
        <v>21</v>
      </c>
      <c r="B12" s="10" t="s">
        <v>212</v>
      </c>
      <c r="C12" s="10">
        <v>750</v>
      </c>
      <c r="D12" s="10">
        <v>12</v>
      </c>
      <c r="E12" s="10">
        <v>2022</v>
      </c>
      <c r="F12" s="10">
        <v>152</v>
      </c>
      <c r="G12" s="1">
        <f t="shared" ref="G12" si="8">SUM(F12/12)+1</f>
        <v>13.666666666666666</v>
      </c>
      <c r="H12" s="10">
        <f t="shared" ref="H12" si="9">SUM(F12/8)-0.01</f>
        <v>18.989999999999998</v>
      </c>
      <c r="I12" s="10">
        <v>5158</v>
      </c>
    </row>
    <row r="13" spans="1:9" s="4" customFormat="1" x14ac:dyDescent="0.25">
      <c r="A13" s="13" t="s">
        <v>12</v>
      </c>
      <c r="B13" s="13" t="s">
        <v>31</v>
      </c>
      <c r="C13" s="13">
        <v>750</v>
      </c>
      <c r="D13" s="13">
        <v>12</v>
      </c>
      <c r="E13" s="13">
        <v>2014</v>
      </c>
      <c r="F13" s="13">
        <v>296</v>
      </c>
      <c r="G13" s="1">
        <f t="shared" si="1"/>
        <v>25.666666666666668</v>
      </c>
      <c r="H13" s="13">
        <f t="shared" si="7"/>
        <v>36.99</v>
      </c>
      <c r="I13" s="13">
        <v>23150</v>
      </c>
    </row>
    <row r="14" spans="1:9" s="4" customFormat="1" x14ac:dyDescent="0.25">
      <c r="A14" s="13" t="s">
        <v>12</v>
      </c>
      <c r="B14" s="13" t="s">
        <v>31</v>
      </c>
      <c r="C14" s="13">
        <v>750</v>
      </c>
      <c r="D14" s="13">
        <v>12</v>
      </c>
      <c r="E14" s="13">
        <v>2016</v>
      </c>
      <c r="F14" s="13">
        <v>306</v>
      </c>
      <c r="G14" s="1">
        <f t="shared" si="1"/>
        <v>26.5</v>
      </c>
      <c r="H14" s="13">
        <f t="shared" si="7"/>
        <v>38.24</v>
      </c>
      <c r="I14" s="13">
        <v>23161</v>
      </c>
    </row>
    <row r="15" spans="1:9" s="4" customFormat="1" x14ac:dyDescent="0.25">
      <c r="A15" s="13" t="s">
        <v>12</v>
      </c>
      <c r="B15" s="13" t="s">
        <v>31</v>
      </c>
      <c r="C15" s="13">
        <v>750</v>
      </c>
      <c r="D15" s="13">
        <v>12</v>
      </c>
      <c r="E15" s="13">
        <v>2019</v>
      </c>
      <c r="F15" s="13">
        <v>324</v>
      </c>
      <c r="G15" s="1">
        <f t="shared" si="1"/>
        <v>28</v>
      </c>
      <c r="H15" s="13">
        <f t="shared" si="7"/>
        <v>40.49</v>
      </c>
      <c r="I15" s="13">
        <v>23171</v>
      </c>
    </row>
    <row r="16" spans="1:9" s="4" customFormat="1" x14ac:dyDescent="0.25">
      <c r="A16" s="13" t="s">
        <v>12</v>
      </c>
      <c r="B16" s="2" t="s">
        <v>131</v>
      </c>
      <c r="C16" s="13">
        <v>750</v>
      </c>
      <c r="D16" s="13">
        <v>12</v>
      </c>
      <c r="E16" s="13">
        <v>2021</v>
      </c>
      <c r="F16" s="13">
        <v>276</v>
      </c>
      <c r="G16" s="1">
        <f t="shared" si="1"/>
        <v>24</v>
      </c>
      <c r="H16" s="13">
        <f t="shared" si="7"/>
        <v>34.49</v>
      </c>
      <c r="I16" s="13">
        <v>23180</v>
      </c>
    </row>
    <row r="17" spans="1:9" s="4" customFormat="1" x14ac:dyDescent="0.25">
      <c r="A17" s="13" t="s">
        <v>12</v>
      </c>
      <c r="B17" s="2" t="s">
        <v>78</v>
      </c>
      <c r="C17" s="13">
        <v>750</v>
      </c>
      <c r="D17" s="13">
        <v>12</v>
      </c>
      <c r="E17" s="13">
        <v>2020</v>
      </c>
      <c r="F17" s="13">
        <v>280</v>
      </c>
      <c r="G17" s="1">
        <f t="shared" ref="G17" si="10">SUM(F17/12)+1</f>
        <v>24.333333333333332</v>
      </c>
      <c r="H17" s="13">
        <f t="shared" ref="H17" si="11">SUM(F17/8)-0.01</f>
        <v>34.99</v>
      </c>
      <c r="I17" s="3">
        <v>23177</v>
      </c>
    </row>
    <row r="18" spans="1:9" s="4" customFormat="1" x14ac:dyDescent="0.25">
      <c r="A18" s="13" t="s">
        <v>12</v>
      </c>
      <c r="B18" s="2" t="s">
        <v>78</v>
      </c>
      <c r="C18" s="13">
        <v>750</v>
      </c>
      <c r="D18" s="13">
        <v>12</v>
      </c>
      <c r="E18" s="13">
        <v>2021</v>
      </c>
      <c r="F18" s="13">
        <v>312</v>
      </c>
      <c r="G18" s="1">
        <f t="shared" ref="G18" si="12">SUM(F18/12)+1</f>
        <v>27</v>
      </c>
      <c r="H18" s="13">
        <f t="shared" ref="H18" si="13">SUM(F18/8)-0.01</f>
        <v>38.99</v>
      </c>
      <c r="I18" s="13">
        <v>23181</v>
      </c>
    </row>
    <row r="19" spans="1:9" s="4" customFormat="1" x14ac:dyDescent="0.25">
      <c r="A19" s="13" t="s">
        <v>12</v>
      </c>
      <c r="B19" s="13" t="s">
        <v>26</v>
      </c>
      <c r="C19" s="13">
        <v>750</v>
      </c>
      <c r="D19" s="13">
        <v>12</v>
      </c>
      <c r="E19" s="13">
        <v>2013</v>
      </c>
      <c r="F19" s="13">
        <v>368</v>
      </c>
      <c r="G19" s="1">
        <f t="shared" si="1"/>
        <v>31.666666666666668</v>
      </c>
      <c r="H19" s="13">
        <f t="shared" si="7"/>
        <v>45.99</v>
      </c>
      <c r="I19" s="13">
        <v>23134</v>
      </c>
    </row>
    <row r="20" spans="1:9" s="4" customFormat="1" x14ac:dyDescent="0.25">
      <c r="A20" s="13" t="s">
        <v>12</v>
      </c>
      <c r="B20" s="13" t="s">
        <v>26</v>
      </c>
      <c r="C20" s="13">
        <v>750</v>
      </c>
      <c r="D20" s="13">
        <v>12</v>
      </c>
      <c r="E20" s="13">
        <v>2017</v>
      </c>
      <c r="F20" s="13">
        <v>384</v>
      </c>
      <c r="G20" s="1">
        <f t="shared" ref="G20" si="14">SUM(F20/12)+1</f>
        <v>33</v>
      </c>
      <c r="H20" s="13">
        <f t="shared" ref="H20" si="15">SUM(F20/8)-0.01</f>
        <v>47.99</v>
      </c>
      <c r="I20" s="13">
        <v>23170</v>
      </c>
    </row>
    <row r="21" spans="1:9" s="4" customFormat="1" x14ac:dyDescent="0.25">
      <c r="A21" s="13" t="s">
        <v>12</v>
      </c>
      <c r="B21" s="13" t="s">
        <v>26</v>
      </c>
      <c r="C21" s="13">
        <v>750</v>
      </c>
      <c r="D21" s="13">
        <v>12</v>
      </c>
      <c r="E21" s="13">
        <v>2018</v>
      </c>
      <c r="F21" s="13">
        <v>400</v>
      </c>
      <c r="G21" s="1">
        <f t="shared" ref="G21" si="16">SUM(F21/12)+1</f>
        <v>34.333333333333336</v>
      </c>
      <c r="H21" s="13">
        <f t="shared" ref="H21" si="17">SUM(F21/8)-0.01</f>
        <v>49.99</v>
      </c>
      <c r="I21" s="13">
        <v>23176</v>
      </c>
    </row>
    <row r="22" spans="1:9" s="4" customFormat="1" x14ac:dyDescent="0.25">
      <c r="A22" s="13" t="s">
        <v>12</v>
      </c>
      <c r="B22" s="13" t="s">
        <v>26</v>
      </c>
      <c r="C22" s="13">
        <v>750</v>
      </c>
      <c r="D22" s="13">
        <v>12</v>
      </c>
      <c r="E22" s="13">
        <v>2019</v>
      </c>
      <c r="F22" s="13">
        <v>400</v>
      </c>
      <c r="G22" s="1">
        <f t="shared" ref="G22" si="18">SUM(F22/12)+1</f>
        <v>34.333333333333336</v>
      </c>
      <c r="H22" s="13">
        <f t="shared" ref="H22" si="19">SUM(F22/8)-0.01</f>
        <v>49.99</v>
      </c>
      <c r="I22" s="13">
        <v>23183</v>
      </c>
    </row>
    <row r="23" spans="1:9" s="4" customFormat="1" x14ac:dyDescent="0.25">
      <c r="A23" s="13" t="s">
        <v>12</v>
      </c>
      <c r="B23" s="13" t="s">
        <v>27</v>
      </c>
      <c r="C23" s="13">
        <v>750</v>
      </c>
      <c r="D23" s="13">
        <v>12</v>
      </c>
      <c r="E23" s="13">
        <v>2018</v>
      </c>
      <c r="F23" s="13">
        <v>400</v>
      </c>
      <c r="G23" s="1">
        <f t="shared" ref="G23" si="20">SUM(F23/12)+1</f>
        <v>34.333333333333336</v>
      </c>
      <c r="H23" s="13">
        <f t="shared" ref="H23" si="21">SUM(F23/8)-0.01</f>
        <v>49.99</v>
      </c>
      <c r="I23" s="13">
        <v>23175</v>
      </c>
    </row>
    <row r="24" spans="1:9" s="4" customFormat="1" x14ac:dyDescent="0.25">
      <c r="A24" s="13" t="s">
        <v>12</v>
      </c>
      <c r="B24" s="13" t="s">
        <v>27</v>
      </c>
      <c r="C24" s="13">
        <v>750</v>
      </c>
      <c r="D24" s="13">
        <v>12</v>
      </c>
      <c r="E24" s="13">
        <v>2019</v>
      </c>
      <c r="F24" s="13">
        <v>416</v>
      </c>
      <c r="G24" s="1">
        <f t="shared" ref="G24" si="22">SUM(F24/12)+1</f>
        <v>35.666666666666664</v>
      </c>
      <c r="H24" s="13">
        <f t="shared" ref="H24" si="23">SUM(F24/8)-0.01</f>
        <v>51.99</v>
      </c>
      <c r="I24" s="13">
        <v>23182</v>
      </c>
    </row>
    <row r="25" spans="1:9" s="4" customFormat="1" x14ac:dyDescent="0.25">
      <c r="A25" s="13" t="s">
        <v>12</v>
      </c>
      <c r="B25" s="13" t="s">
        <v>20</v>
      </c>
      <c r="C25" s="13">
        <v>750</v>
      </c>
      <c r="D25" s="13">
        <v>12</v>
      </c>
      <c r="E25" s="13">
        <v>2015</v>
      </c>
      <c r="F25" s="13">
        <v>520</v>
      </c>
      <c r="G25" s="1">
        <f t="shared" ref="G25:G36" si="24">SUM(F25/12)+1</f>
        <v>44.333333333333336</v>
      </c>
      <c r="H25" s="13">
        <f t="shared" ref="H25:H26" si="25">SUM(F25/8)-0.01</f>
        <v>64.989999999999995</v>
      </c>
      <c r="I25" s="13">
        <v>23160</v>
      </c>
    </row>
    <row r="26" spans="1:9" s="4" customFormat="1" x14ac:dyDescent="0.25">
      <c r="A26" s="13" t="s">
        <v>12</v>
      </c>
      <c r="B26" s="13" t="s">
        <v>20</v>
      </c>
      <c r="C26" s="13">
        <v>750</v>
      </c>
      <c r="D26" s="13">
        <v>12</v>
      </c>
      <c r="E26" s="13">
        <v>2017</v>
      </c>
      <c r="F26" s="13">
        <v>520</v>
      </c>
      <c r="G26" s="1">
        <f t="shared" si="24"/>
        <v>44.333333333333336</v>
      </c>
      <c r="H26" s="13">
        <f t="shared" si="25"/>
        <v>64.989999999999995</v>
      </c>
      <c r="I26" s="13">
        <v>23173</v>
      </c>
    </row>
    <row r="27" spans="1:9" s="4" customFormat="1" x14ac:dyDescent="0.25">
      <c r="A27" s="13" t="s">
        <v>12</v>
      </c>
      <c r="B27" s="13" t="s">
        <v>20</v>
      </c>
      <c r="C27" s="13">
        <v>750</v>
      </c>
      <c r="D27" s="13">
        <v>12</v>
      </c>
      <c r="E27" s="13">
        <v>2018</v>
      </c>
      <c r="F27" s="13">
        <v>520</v>
      </c>
      <c r="G27" s="1">
        <f t="shared" ref="G27" si="26">SUM(F27/12)+1</f>
        <v>44.333333333333336</v>
      </c>
      <c r="H27" s="13">
        <f t="shared" ref="H27" si="27">SUM(F27/8)-0.01</f>
        <v>64.989999999999995</v>
      </c>
      <c r="I27" s="13">
        <v>23178</v>
      </c>
    </row>
    <row r="28" spans="1:9" s="4" customFormat="1" x14ac:dyDescent="0.25">
      <c r="A28" s="13" t="s">
        <v>116</v>
      </c>
      <c r="B28" s="13" t="s">
        <v>117</v>
      </c>
      <c r="C28" s="13">
        <v>750</v>
      </c>
      <c r="D28" s="13">
        <v>12</v>
      </c>
      <c r="E28" s="13">
        <v>2022</v>
      </c>
      <c r="F28" s="13">
        <v>144</v>
      </c>
      <c r="G28" s="1">
        <f t="shared" ref="G28:G29" si="28">SUM(F28/12)+1</f>
        <v>13</v>
      </c>
      <c r="H28" s="13">
        <f t="shared" ref="H28:H29" si="29">SUM(F28/8)-0.01</f>
        <v>17.989999999999998</v>
      </c>
      <c r="I28" s="13">
        <v>2749</v>
      </c>
    </row>
    <row r="29" spans="1:9" s="4" customFormat="1" x14ac:dyDescent="0.25">
      <c r="A29" s="13" t="s">
        <v>116</v>
      </c>
      <c r="B29" s="13" t="s">
        <v>117</v>
      </c>
      <c r="C29" s="13">
        <v>750</v>
      </c>
      <c r="D29" s="13">
        <v>12</v>
      </c>
      <c r="E29" s="13">
        <v>2023</v>
      </c>
      <c r="F29" s="13">
        <v>148</v>
      </c>
      <c r="G29" s="1">
        <f t="shared" si="28"/>
        <v>13.333333333333334</v>
      </c>
      <c r="H29" s="13">
        <f t="shared" si="29"/>
        <v>18.489999999999998</v>
      </c>
      <c r="I29" s="13">
        <v>2758</v>
      </c>
    </row>
    <row r="30" spans="1:9" s="4" customFormat="1" x14ac:dyDescent="0.25">
      <c r="A30" s="13" t="s">
        <v>116</v>
      </c>
      <c r="B30" s="13" t="s">
        <v>118</v>
      </c>
      <c r="C30" s="13">
        <v>750</v>
      </c>
      <c r="D30" s="13">
        <v>12</v>
      </c>
      <c r="E30" s="13">
        <v>2021</v>
      </c>
      <c r="F30" s="13">
        <v>156</v>
      </c>
      <c r="G30" s="1">
        <f t="shared" ref="G30:G31" si="30">SUM(F30/12)+1</f>
        <v>14</v>
      </c>
      <c r="H30" s="13">
        <f t="shared" ref="H30:H31" si="31">SUM(F30/8)-0.01</f>
        <v>19.489999999999998</v>
      </c>
      <c r="I30" s="13">
        <v>2750</v>
      </c>
    </row>
    <row r="31" spans="1:9" s="4" customFormat="1" x14ac:dyDescent="0.25">
      <c r="A31" s="13" t="s">
        <v>116</v>
      </c>
      <c r="B31" s="13" t="s">
        <v>118</v>
      </c>
      <c r="C31" s="13">
        <v>750</v>
      </c>
      <c r="D31" s="13">
        <v>12</v>
      </c>
      <c r="E31" s="13">
        <v>2022</v>
      </c>
      <c r="F31" s="13">
        <v>160</v>
      </c>
      <c r="G31" s="1">
        <f t="shared" si="30"/>
        <v>14.333333333333334</v>
      </c>
      <c r="H31" s="13">
        <f t="shared" si="31"/>
        <v>19.989999999999998</v>
      </c>
      <c r="I31" s="13">
        <v>2760</v>
      </c>
    </row>
    <row r="32" spans="1:9" s="4" customFormat="1" x14ac:dyDescent="0.25">
      <c r="A32" s="13" t="s">
        <v>116</v>
      </c>
      <c r="B32" s="13" t="s">
        <v>119</v>
      </c>
      <c r="C32" s="13">
        <v>750</v>
      </c>
      <c r="D32" s="13">
        <v>12</v>
      </c>
      <c r="E32" s="13">
        <v>2021</v>
      </c>
      <c r="F32" s="13">
        <v>188</v>
      </c>
      <c r="G32" s="1">
        <f t="shared" ref="G32" si="32">SUM(F32/12)+1</f>
        <v>16.666666666666664</v>
      </c>
      <c r="H32" s="13">
        <f t="shared" ref="H32" si="33">SUM(F32/8)-0.01</f>
        <v>23.49</v>
      </c>
      <c r="I32" s="13">
        <v>2752</v>
      </c>
    </row>
    <row r="33" spans="1:9" s="4" customFormat="1" x14ac:dyDescent="0.25">
      <c r="A33" s="13" t="s">
        <v>116</v>
      </c>
      <c r="B33" s="13" t="s">
        <v>119</v>
      </c>
      <c r="C33" s="13">
        <v>750</v>
      </c>
      <c r="D33" s="13">
        <v>12</v>
      </c>
      <c r="E33" s="13">
        <v>2022</v>
      </c>
      <c r="F33" s="13">
        <v>192</v>
      </c>
      <c r="G33" s="1">
        <f t="shared" ref="G33" si="34">SUM(F33/12)+1</f>
        <v>17</v>
      </c>
      <c r="H33" s="13">
        <f t="shared" ref="H33" si="35">SUM(F33/8)-0.01</f>
        <v>23.99</v>
      </c>
      <c r="I33" s="13">
        <v>2761</v>
      </c>
    </row>
    <row r="34" spans="1:9" s="4" customFormat="1" x14ac:dyDescent="0.25">
      <c r="A34" s="13" t="s">
        <v>116</v>
      </c>
      <c r="B34" s="13" t="s">
        <v>121</v>
      </c>
      <c r="C34" s="13">
        <v>750</v>
      </c>
      <c r="D34" s="13">
        <v>12</v>
      </c>
      <c r="E34" s="13">
        <v>2017</v>
      </c>
      <c r="F34" s="13">
        <v>424</v>
      </c>
      <c r="G34" s="1">
        <f t="shared" si="24"/>
        <v>36.333333333333336</v>
      </c>
      <c r="H34" s="13">
        <f t="shared" ref="H34" si="36">SUM(F34/8)-0.01</f>
        <v>52.99</v>
      </c>
      <c r="I34" s="13">
        <v>2739</v>
      </c>
    </row>
    <row r="35" spans="1:9" s="4" customFormat="1" x14ac:dyDescent="0.25">
      <c r="A35" s="13" t="s">
        <v>116</v>
      </c>
      <c r="B35" s="13" t="s">
        <v>122</v>
      </c>
      <c r="C35" s="13">
        <v>750</v>
      </c>
      <c r="D35" s="13">
        <v>12</v>
      </c>
      <c r="E35" s="13">
        <v>2017</v>
      </c>
      <c r="F35" s="13">
        <v>392</v>
      </c>
      <c r="G35" s="1">
        <f t="shared" si="24"/>
        <v>33.666666666666664</v>
      </c>
      <c r="H35" s="13">
        <f t="shared" ref="H35:H36" si="37">SUM(F35/8)-0.01</f>
        <v>48.99</v>
      </c>
      <c r="I35" s="13">
        <v>2738</v>
      </c>
    </row>
    <row r="36" spans="1:9" s="4" customFormat="1" x14ac:dyDescent="0.25">
      <c r="A36" s="13" t="s">
        <v>116</v>
      </c>
      <c r="B36" s="13" t="s">
        <v>123</v>
      </c>
      <c r="C36" s="13">
        <v>750</v>
      </c>
      <c r="D36" s="13">
        <v>12</v>
      </c>
      <c r="E36" s="13">
        <v>2015</v>
      </c>
      <c r="F36" s="13">
        <v>450</v>
      </c>
      <c r="G36" s="1">
        <f t="shared" si="24"/>
        <v>38.5</v>
      </c>
      <c r="H36" s="13">
        <f t="shared" si="37"/>
        <v>56.24</v>
      </c>
      <c r="I36" s="13">
        <v>2740</v>
      </c>
    </row>
    <row r="37" spans="1:9" s="4" customFormat="1" x14ac:dyDescent="0.25">
      <c r="A37" s="13" t="s">
        <v>116</v>
      </c>
      <c r="B37" s="13" t="s">
        <v>120</v>
      </c>
      <c r="C37" s="13">
        <v>750</v>
      </c>
      <c r="D37" s="13">
        <v>12</v>
      </c>
      <c r="E37" s="13">
        <v>2018</v>
      </c>
      <c r="F37" s="13">
        <v>340</v>
      </c>
      <c r="G37" s="1">
        <f t="shared" ref="G37:G40" si="38">SUM(F37/12)+1</f>
        <v>29.333333333333332</v>
      </c>
      <c r="H37" s="13">
        <f t="shared" ref="H37:H38" si="39">SUM(F37/8)-0.01</f>
        <v>42.49</v>
      </c>
      <c r="I37" s="13">
        <v>2744</v>
      </c>
    </row>
    <row r="38" spans="1:9" s="4" customFormat="1" x14ac:dyDescent="0.25">
      <c r="A38" s="13" t="s">
        <v>116</v>
      </c>
      <c r="B38" s="13" t="s">
        <v>121</v>
      </c>
      <c r="C38" s="13">
        <v>750</v>
      </c>
      <c r="D38" s="13">
        <v>12</v>
      </c>
      <c r="E38" s="13">
        <v>2018</v>
      </c>
      <c r="F38" s="13">
        <v>436</v>
      </c>
      <c r="G38" s="1">
        <f t="shared" si="38"/>
        <v>37.333333333333336</v>
      </c>
      <c r="H38" s="13">
        <f t="shared" si="39"/>
        <v>54.49</v>
      </c>
      <c r="I38" s="13">
        <v>2746</v>
      </c>
    </row>
    <row r="39" spans="1:9" s="4" customFormat="1" x14ac:dyDescent="0.25">
      <c r="A39" s="13" t="s">
        <v>116</v>
      </c>
      <c r="B39" s="13" t="s">
        <v>122</v>
      </c>
      <c r="C39" s="13">
        <v>750</v>
      </c>
      <c r="D39" s="13">
        <v>12</v>
      </c>
      <c r="E39" s="13">
        <v>2018</v>
      </c>
      <c r="F39" s="13">
        <v>404</v>
      </c>
      <c r="G39" s="1">
        <f t="shared" si="38"/>
        <v>34.666666666666664</v>
      </c>
      <c r="H39" s="13">
        <f t="shared" ref="H39:H40" si="40">SUM(F39/8)-0.01</f>
        <v>50.49</v>
      </c>
      <c r="I39" s="13">
        <v>2745</v>
      </c>
    </row>
    <row r="40" spans="1:9" s="4" customFormat="1" x14ac:dyDescent="0.25">
      <c r="A40" s="13" t="s">
        <v>116</v>
      </c>
      <c r="B40" s="13" t="s">
        <v>123</v>
      </c>
      <c r="C40" s="13">
        <v>750</v>
      </c>
      <c r="D40" s="13">
        <v>12</v>
      </c>
      <c r="E40" s="13">
        <v>2016</v>
      </c>
      <c r="F40" s="13">
        <v>472</v>
      </c>
      <c r="G40" s="1">
        <f t="shared" si="38"/>
        <v>40.333333333333336</v>
      </c>
      <c r="H40" s="13">
        <f t="shared" si="40"/>
        <v>58.99</v>
      </c>
      <c r="I40" s="13">
        <v>2747</v>
      </c>
    </row>
    <row r="41" spans="1:9" s="4" customFormat="1" x14ac:dyDescent="0.25">
      <c r="A41" s="13" t="s">
        <v>116</v>
      </c>
      <c r="B41" s="13" t="s">
        <v>120</v>
      </c>
      <c r="C41" s="13">
        <v>750</v>
      </c>
      <c r="D41" s="13">
        <v>12</v>
      </c>
      <c r="E41" s="13">
        <v>2019</v>
      </c>
      <c r="F41" s="13">
        <v>346</v>
      </c>
      <c r="G41" s="1">
        <f t="shared" ref="G41:G44" si="41">SUM(F41/12)+1</f>
        <v>29.833333333333332</v>
      </c>
      <c r="H41" s="13">
        <f t="shared" ref="H41:H42" si="42">SUM(F41/8)-0.01</f>
        <v>43.24</v>
      </c>
      <c r="I41" s="13">
        <v>2753</v>
      </c>
    </row>
    <row r="42" spans="1:9" s="4" customFormat="1" x14ac:dyDescent="0.25">
      <c r="A42" s="13" t="s">
        <v>116</v>
      </c>
      <c r="B42" s="13" t="s">
        <v>121</v>
      </c>
      <c r="C42" s="13">
        <v>750</v>
      </c>
      <c r="D42" s="13">
        <v>12</v>
      </c>
      <c r="E42" s="13">
        <v>2019</v>
      </c>
      <c r="F42" s="13">
        <v>448</v>
      </c>
      <c r="G42" s="1">
        <f t="shared" si="41"/>
        <v>38.333333333333336</v>
      </c>
      <c r="H42" s="13">
        <f t="shared" si="42"/>
        <v>55.99</v>
      </c>
      <c r="I42" s="13">
        <v>2755</v>
      </c>
    </row>
    <row r="43" spans="1:9" s="4" customFormat="1" x14ac:dyDescent="0.25">
      <c r="A43" s="13" t="s">
        <v>116</v>
      </c>
      <c r="B43" s="13" t="s">
        <v>122</v>
      </c>
      <c r="C43" s="13">
        <v>750</v>
      </c>
      <c r="D43" s="13">
        <v>12</v>
      </c>
      <c r="E43" s="13">
        <v>2019</v>
      </c>
      <c r="F43" s="13">
        <v>388</v>
      </c>
      <c r="G43" s="1">
        <f t="shared" si="41"/>
        <v>33.333333333333336</v>
      </c>
      <c r="H43" s="13">
        <f t="shared" ref="H43:H44" si="43">SUM(F43/8)-0.01</f>
        <v>48.49</v>
      </c>
      <c r="I43" s="13">
        <v>2754</v>
      </c>
    </row>
    <row r="44" spans="1:9" s="4" customFormat="1" x14ac:dyDescent="0.25">
      <c r="A44" s="13" t="s">
        <v>116</v>
      </c>
      <c r="B44" s="13" t="s">
        <v>123</v>
      </c>
      <c r="C44" s="13">
        <v>750</v>
      </c>
      <c r="D44" s="13">
        <v>12</v>
      </c>
      <c r="E44" s="13">
        <v>2016</v>
      </c>
      <c r="F44" s="13">
        <v>480</v>
      </c>
      <c r="G44" s="1">
        <f t="shared" si="41"/>
        <v>41</v>
      </c>
      <c r="H44" s="13">
        <f t="shared" si="43"/>
        <v>59.99</v>
      </c>
      <c r="I44" s="13">
        <v>2756</v>
      </c>
    </row>
    <row r="45" spans="1:9" s="4" customFormat="1" x14ac:dyDescent="0.25">
      <c r="A45" s="13" t="s">
        <v>158</v>
      </c>
      <c r="B45" s="13" t="s">
        <v>297</v>
      </c>
      <c r="C45" s="13">
        <v>750</v>
      </c>
      <c r="D45" s="13">
        <v>12</v>
      </c>
      <c r="E45" s="13">
        <v>2021</v>
      </c>
      <c r="F45" s="13">
        <v>136</v>
      </c>
      <c r="G45" s="1">
        <f t="shared" ref="G45" si="44">SUM(F45/12)+1</f>
        <v>12.333333333333334</v>
      </c>
      <c r="H45" s="13">
        <f t="shared" ref="H45" si="45">SUM(F45/8)-0.01</f>
        <v>16.989999999999998</v>
      </c>
      <c r="I45" s="13">
        <v>8571</v>
      </c>
    </row>
    <row r="46" spans="1:9" s="4" customFormat="1" x14ac:dyDescent="0.25">
      <c r="A46" s="13" t="s">
        <v>213</v>
      </c>
      <c r="B46" s="13" t="s">
        <v>214</v>
      </c>
      <c r="C46" s="13">
        <v>750</v>
      </c>
      <c r="D46" s="13">
        <v>12</v>
      </c>
      <c r="E46" s="13">
        <v>2016</v>
      </c>
      <c r="F46" s="13">
        <v>288</v>
      </c>
      <c r="G46" s="1">
        <f t="shared" ref="G46:G47" si="46">SUM(F46/12)+1</f>
        <v>25</v>
      </c>
      <c r="H46" s="13">
        <f t="shared" ref="H46:H47" si="47">SUM(F46/8)-0.01</f>
        <v>35.99</v>
      </c>
      <c r="I46" s="13">
        <v>5910</v>
      </c>
    </row>
    <row r="47" spans="1:9" s="4" customFormat="1" x14ac:dyDescent="0.25">
      <c r="A47" s="13" t="s">
        <v>213</v>
      </c>
      <c r="B47" s="13" t="s">
        <v>214</v>
      </c>
      <c r="C47" s="13">
        <v>750</v>
      </c>
      <c r="D47" s="13">
        <v>12</v>
      </c>
      <c r="E47" s="13">
        <v>2011</v>
      </c>
      <c r="F47" s="13">
        <v>180</v>
      </c>
      <c r="G47" s="1">
        <f t="shared" si="46"/>
        <v>16</v>
      </c>
      <c r="H47" s="13">
        <f t="shared" si="47"/>
        <v>22.49</v>
      </c>
      <c r="I47" s="13">
        <v>5901</v>
      </c>
    </row>
    <row r="48" spans="1:9" s="4" customFormat="1" x14ac:dyDescent="0.25">
      <c r="A48" s="13" t="s">
        <v>9</v>
      </c>
      <c r="B48" s="13" t="s">
        <v>0</v>
      </c>
      <c r="C48" s="13">
        <v>750</v>
      </c>
      <c r="D48" s="13">
        <v>12</v>
      </c>
      <c r="E48" s="13">
        <v>2021</v>
      </c>
      <c r="F48" s="13">
        <v>216</v>
      </c>
      <c r="G48" s="1">
        <f t="shared" ref="G48" si="48">SUM(F48/12)+1</f>
        <v>19</v>
      </c>
      <c r="H48" s="13">
        <f t="shared" ref="H48" si="49">SUM(F48/8)-0.01</f>
        <v>26.99</v>
      </c>
      <c r="I48" s="13">
        <v>244</v>
      </c>
    </row>
    <row r="49" spans="1:9" s="4" customFormat="1" x14ac:dyDescent="0.25">
      <c r="A49" s="13" t="s">
        <v>9</v>
      </c>
      <c r="B49" s="13" t="s">
        <v>1</v>
      </c>
      <c r="C49" s="13">
        <v>750</v>
      </c>
      <c r="D49" s="13">
        <v>12</v>
      </c>
      <c r="E49" s="13">
        <v>2019</v>
      </c>
      <c r="F49" s="13">
        <v>316</v>
      </c>
      <c r="G49" s="1">
        <f t="shared" ref="G49" si="50">SUM(F49/12)+1</f>
        <v>27.333333333333332</v>
      </c>
      <c r="H49" s="13">
        <f t="shared" ref="H49" si="51">SUM(F49/8)-0.01</f>
        <v>39.49</v>
      </c>
      <c r="I49" s="13">
        <v>241</v>
      </c>
    </row>
    <row r="50" spans="1:9" s="4" customFormat="1" x14ac:dyDescent="0.25">
      <c r="A50" s="13" t="s">
        <v>9</v>
      </c>
      <c r="B50" s="13" t="s">
        <v>1</v>
      </c>
      <c r="C50" s="13">
        <v>750</v>
      </c>
      <c r="D50" s="13">
        <v>12</v>
      </c>
      <c r="E50" s="13">
        <v>2020</v>
      </c>
      <c r="F50" s="13">
        <v>312</v>
      </c>
      <c r="G50" s="1">
        <f t="shared" ref="G50:G72" si="52">SUM(F50/12)+1</f>
        <v>27</v>
      </c>
      <c r="H50" s="13">
        <f t="shared" ref="H50:H55" si="53">SUM(F50/8)-0.01</f>
        <v>38.99</v>
      </c>
      <c r="I50" s="13">
        <v>243</v>
      </c>
    </row>
    <row r="51" spans="1:9" s="4" customFormat="1" x14ac:dyDescent="0.25">
      <c r="A51" s="13" t="s">
        <v>9</v>
      </c>
      <c r="B51" s="13" t="s">
        <v>1</v>
      </c>
      <c r="C51" s="13">
        <v>750</v>
      </c>
      <c r="D51" s="13">
        <v>12</v>
      </c>
      <c r="E51" s="13">
        <v>2021</v>
      </c>
      <c r="F51" s="13">
        <v>312</v>
      </c>
      <c r="G51" s="1">
        <f t="shared" ref="G51" si="54">SUM(F51/12)+1</f>
        <v>27</v>
      </c>
      <c r="H51" s="13">
        <f t="shared" ref="H51" si="55">SUM(F51/8)-0.01</f>
        <v>38.99</v>
      </c>
      <c r="I51" s="13">
        <v>247</v>
      </c>
    </row>
    <row r="52" spans="1:9" s="4" customFormat="1" x14ac:dyDescent="0.25">
      <c r="A52" s="13" t="s">
        <v>9</v>
      </c>
      <c r="B52" s="13" t="s">
        <v>124</v>
      </c>
      <c r="C52" s="13">
        <v>750</v>
      </c>
      <c r="D52" s="13">
        <v>12</v>
      </c>
      <c r="E52" s="13">
        <v>2017</v>
      </c>
      <c r="F52" s="13">
        <v>240</v>
      </c>
      <c r="G52" s="1">
        <f t="shared" si="52"/>
        <v>21</v>
      </c>
      <c r="H52" s="13">
        <f t="shared" si="53"/>
        <v>29.99</v>
      </c>
      <c r="I52" s="13">
        <v>234</v>
      </c>
    </row>
    <row r="53" spans="1:9" s="4" customFormat="1" x14ac:dyDescent="0.25">
      <c r="A53" s="13" t="s">
        <v>125</v>
      </c>
      <c r="B53" s="3" t="s">
        <v>130</v>
      </c>
      <c r="C53" s="13">
        <v>750</v>
      </c>
      <c r="D53" s="13">
        <v>12</v>
      </c>
      <c r="E53" s="13">
        <v>2016</v>
      </c>
      <c r="F53" s="13">
        <v>264</v>
      </c>
      <c r="G53" s="1">
        <f t="shared" ref="G53" si="56">SUM(F53/12)+1</f>
        <v>23</v>
      </c>
      <c r="H53" s="13">
        <f t="shared" si="53"/>
        <v>32.99</v>
      </c>
      <c r="I53" s="13">
        <v>9119</v>
      </c>
    </row>
    <row r="54" spans="1:9" s="4" customFormat="1" x14ac:dyDescent="0.25">
      <c r="A54" s="13" t="s">
        <v>125</v>
      </c>
      <c r="B54" s="13" t="s">
        <v>126</v>
      </c>
      <c r="C54" s="13">
        <v>750</v>
      </c>
      <c r="D54" s="13">
        <v>12</v>
      </c>
      <c r="E54" s="13">
        <v>2019</v>
      </c>
      <c r="F54" s="13">
        <v>216</v>
      </c>
      <c r="G54" s="1">
        <f t="shared" si="52"/>
        <v>19</v>
      </c>
      <c r="H54" s="13">
        <f t="shared" si="53"/>
        <v>26.99</v>
      </c>
      <c r="I54" s="13">
        <v>9127</v>
      </c>
    </row>
    <row r="55" spans="1:9" s="4" customFormat="1" x14ac:dyDescent="0.25">
      <c r="A55" s="13" t="s">
        <v>125</v>
      </c>
      <c r="B55" s="13" t="s">
        <v>127</v>
      </c>
      <c r="C55" s="13">
        <v>750</v>
      </c>
      <c r="D55" s="13">
        <v>12</v>
      </c>
      <c r="E55" s="13">
        <v>2019</v>
      </c>
      <c r="F55" s="13">
        <v>216</v>
      </c>
      <c r="G55" s="1">
        <f t="shared" si="52"/>
        <v>19</v>
      </c>
      <c r="H55" s="13">
        <f t="shared" si="53"/>
        <v>26.99</v>
      </c>
      <c r="I55" s="13">
        <v>9126</v>
      </c>
    </row>
    <row r="56" spans="1:9" s="4" customFormat="1" x14ac:dyDescent="0.25">
      <c r="A56" s="13" t="s">
        <v>125</v>
      </c>
      <c r="B56" s="3" t="s">
        <v>130</v>
      </c>
      <c r="C56" s="13">
        <v>750</v>
      </c>
      <c r="D56" s="13">
        <v>12</v>
      </c>
      <c r="E56" s="13">
        <v>2017</v>
      </c>
      <c r="F56" s="13">
        <v>248</v>
      </c>
      <c r="G56" s="1">
        <f t="shared" ref="G56:G58" si="57">SUM(F56/12)+1</f>
        <v>21.666666666666668</v>
      </c>
      <c r="H56" s="13">
        <f t="shared" ref="H56:H58" si="58">SUM(F56/8)-0.01</f>
        <v>30.99</v>
      </c>
      <c r="I56" s="13">
        <v>9124</v>
      </c>
    </row>
    <row r="57" spans="1:9" s="4" customFormat="1" x14ac:dyDescent="0.25">
      <c r="A57" s="13" t="s">
        <v>125</v>
      </c>
      <c r="B57" s="13" t="s">
        <v>128</v>
      </c>
      <c r="C57" s="13">
        <v>750</v>
      </c>
      <c r="D57" s="13">
        <v>12</v>
      </c>
      <c r="E57" s="13">
        <v>2017</v>
      </c>
      <c r="F57" s="13">
        <v>184</v>
      </c>
      <c r="G57" s="1">
        <f t="shared" si="57"/>
        <v>16.333333333333336</v>
      </c>
      <c r="H57" s="13">
        <f t="shared" si="58"/>
        <v>22.99</v>
      </c>
      <c r="I57" s="13">
        <v>9125</v>
      </c>
    </row>
    <row r="58" spans="1:9" s="4" customFormat="1" x14ac:dyDescent="0.25">
      <c r="A58" s="13" t="s">
        <v>125</v>
      </c>
      <c r="B58" s="13" t="s">
        <v>129</v>
      </c>
      <c r="C58" s="13">
        <v>750</v>
      </c>
      <c r="D58" s="13">
        <v>12</v>
      </c>
      <c r="E58" s="13">
        <v>2017</v>
      </c>
      <c r="F58" s="13">
        <v>248</v>
      </c>
      <c r="G58" s="1">
        <f t="shared" si="57"/>
        <v>21.666666666666668</v>
      </c>
      <c r="H58" s="13">
        <f t="shared" si="58"/>
        <v>30.99</v>
      </c>
      <c r="I58" s="13">
        <v>9123</v>
      </c>
    </row>
    <row r="59" spans="1:9" s="4" customFormat="1" x14ac:dyDescent="0.25">
      <c r="A59" s="13" t="s">
        <v>125</v>
      </c>
      <c r="B59" s="13" t="s">
        <v>126</v>
      </c>
      <c r="C59" s="13">
        <v>750</v>
      </c>
      <c r="D59" s="13">
        <v>12</v>
      </c>
      <c r="E59" s="13">
        <v>2021</v>
      </c>
      <c r="F59" s="13">
        <v>228</v>
      </c>
      <c r="G59" s="1">
        <f t="shared" ref="G59" si="59">SUM(F59/12)+1</f>
        <v>20</v>
      </c>
      <c r="H59" s="13">
        <f t="shared" ref="H59" si="60">SUM(F59/8)-0.01</f>
        <v>28.49</v>
      </c>
      <c r="I59" s="13">
        <v>9132</v>
      </c>
    </row>
    <row r="60" spans="1:9" s="4" customFormat="1" x14ac:dyDescent="0.25">
      <c r="A60" s="13" t="s">
        <v>125</v>
      </c>
      <c r="B60" s="3" t="s">
        <v>130</v>
      </c>
      <c r="C60" s="13">
        <v>750</v>
      </c>
      <c r="D60" s="13">
        <v>12</v>
      </c>
      <c r="E60" s="13">
        <v>2018</v>
      </c>
      <c r="F60" s="13">
        <v>264</v>
      </c>
      <c r="G60" s="1">
        <f t="shared" ref="G60:G62" si="61">SUM(F60/12)+1</f>
        <v>23</v>
      </c>
      <c r="H60" s="13">
        <f t="shared" ref="H60:H62" si="62">SUM(F60/8)-0.01</f>
        <v>32.99</v>
      </c>
      <c r="I60" s="13">
        <v>9129</v>
      </c>
    </row>
    <row r="61" spans="1:9" s="4" customFormat="1" x14ac:dyDescent="0.25">
      <c r="A61" s="13" t="s">
        <v>125</v>
      </c>
      <c r="B61" s="13" t="s">
        <v>128</v>
      </c>
      <c r="C61" s="13">
        <v>750</v>
      </c>
      <c r="D61" s="13">
        <v>12</v>
      </c>
      <c r="E61" s="13">
        <v>2018</v>
      </c>
      <c r="F61" s="13">
        <v>192</v>
      </c>
      <c r="G61" s="1">
        <f t="shared" si="61"/>
        <v>17</v>
      </c>
      <c r="H61" s="13">
        <f t="shared" si="62"/>
        <v>23.99</v>
      </c>
      <c r="I61" s="13">
        <v>9130</v>
      </c>
    </row>
    <row r="62" spans="1:9" s="4" customFormat="1" x14ac:dyDescent="0.25">
      <c r="A62" s="13" t="s">
        <v>125</v>
      </c>
      <c r="B62" s="13" t="s">
        <v>129</v>
      </c>
      <c r="C62" s="13">
        <v>750</v>
      </c>
      <c r="D62" s="13">
        <v>12</v>
      </c>
      <c r="E62" s="13">
        <v>2018</v>
      </c>
      <c r="F62" s="13">
        <v>264</v>
      </c>
      <c r="G62" s="1">
        <f t="shared" si="61"/>
        <v>23</v>
      </c>
      <c r="H62" s="13">
        <f t="shared" si="62"/>
        <v>32.99</v>
      </c>
      <c r="I62" s="13">
        <v>9128</v>
      </c>
    </row>
    <row r="63" spans="1:9" s="4" customFormat="1" x14ac:dyDescent="0.25">
      <c r="A63" s="13" t="s">
        <v>125</v>
      </c>
      <c r="B63" s="13" t="s">
        <v>127</v>
      </c>
      <c r="C63" s="13">
        <v>750</v>
      </c>
      <c r="D63" s="13">
        <v>12</v>
      </c>
      <c r="E63" s="13">
        <v>2022</v>
      </c>
      <c r="F63" s="13">
        <v>228</v>
      </c>
      <c r="G63" s="1">
        <f>SUM(F63/12)+1</f>
        <v>20</v>
      </c>
      <c r="H63" s="13">
        <f>SUM(F63/8)-0.01</f>
        <v>28.49</v>
      </c>
      <c r="I63" s="13">
        <v>9134</v>
      </c>
    </row>
    <row r="64" spans="1:9" s="4" customFormat="1" x14ac:dyDescent="0.25">
      <c r="A64" s="13" t="s">
        <v>125</v>
      </c>
      <c r="B64" s="13" t="s">
        <v>126</v>
      </c>
      <c r="C64" s="13">
        <v>750</v>
      </c>
      <c r="D64" s="13">
        <v>12</v>
      </c>
      <c r="E64" s="13">
        <v>2022</v>
      </c>
      <c r="F64" s="13">
        <v>228</v>
      </c>
      <c r="G64" s="1">
        <f t="shared" ref="G64:G65" si="63">SUM(F64/12)+1</f>
        <v>20</v>
      </c>
      <c r="H64" s="13">
        <f t="shared" ref="H64:H65" si="64">SUM(F64/8)-0.01</f>
        <v>28.49</v>
      </c>
      <c r="I64" s="13">
        <v>9135</v>
      </c>
    </row>
    <row r="65" spans="1:9" s="4" customFormat="1" x14ac:dyDescent="0.25">
      <c r="A65" s="13" t="s">
        <v>125</v>
      </c>
      <c r="B65" s="13" t="s">
        <v>128</v>
      </c>
      <c r="C65" s="13">
        <v>750</v>
      </c>
      <c r="D65" s="13">
        <v>12</v>
      </c>
      <c r="E65" s="13">
        <v>2020</v>
      </c>
      <c r="F65" s="13">
        <v>192</v>
      </c>
      <c r="G65" s="1">
        <f t="shared" si="63"/>
        <v>17</v>
      </c>
      <c r="H65" s="13">
        <f t="shared" si="64"/>
        <v>23.99</v>
      </c>
      <c r="I65" s="13">
        <v>9136</v>
      </c>
    </row>
    <row r="66" spans="1:9" s="4" customFormat="1" x14ac:dyDescent="0.25">
      <c r="A66" s="13" t="s">
        <v>152</v>
      </c>
      <c r="B66" s="13" t="s">
        <v>153</v>
      </c>
      <c r="C66" s="13">
        <v>750</v>
      </c>
      <c r="D66" s="13">
        <v>12</v>
      </c>
      <c r="E66" s="13">
        <v>2019</v>
      </c>
      <c r="F66" s="13">
        <v>276</v>
      </c>
      <c r="G66" s="1">
        <f>SUM(F66/12)+1</f>
        <v>24</v>
      </c>
      <c r="H66" s="13">
        <f t="shared" ref="H66:H67" si="65">SUM(F66/8)-0.01</f>
        <v>34.49</v>
      </c>
      <c r="I66" s="13">
        <v>8825</v>
      </c>
    </row>
    <row r="67" spans="1:9" s="4" customFormat="1" x14ac:dyDescent="0.25">
      <c r="A67" s="13" t="s">
        <v>7</v>
      </c>
      <c r="B67" s="13" t="s">
        <v>118</v>
      </c>
      <c r="C67" s="13">
        <v>750</v>
      </c>
      <c r="D67" s="13">
        <v>12</v>
      </c>
      <c r="E67" s="13">
        <v>2020</v>
      </c>
      <c r="F67" s="13">
        <v>244</v>
      </c>
      <c r="G67" s="1">
        <f>SUM(F67/12)+1</f>
        <v>21.333333333333332</v>
      </c>
      <c r="H67" s="13">
        <f t="shared" si="65"/>
        <v>30.49</v>
      </c>
      <c r="I67" s="13">
        <v>75163</v>
      </c>
    </row>
    <row r="68" spans="1:9" s="4" customFormat="1" x14ac:dyDescent="0.25">
      <c r="A68" s="13" t="s">
        <v>7</v>
      </c>
      <c r="B68" s="13" t="s">
        <v>118</v>
      </c>
      <c r="C68" s="13">
        <v>750</v>
      </c>
      <c r="D68" s="13">
        <v>12</v>
      </c>
      <c r="E68" s="13">
        <v>2021</v>
      </c>
      <c r="F68" s="13">
        <v>244</v>
      </c>
      <c r="G68" s="1">
        <f>SUM(F68/12)+1</f>
        <v>21.333333333333332</v>
      </c>
      <c r="H68" s="13">
        <f t="shared" ref="H68" si="66">SUM(F68/8)-0.01</f>
        <v>30.49</v>
      </c>
      <c r="I68" s="13">
        <v>75169</v>
      </c>
    </row>
    <row r="69" spans="1:9" s="4" customFormat="1" x14ac:dyDescent="0.25">
      <c r="A69" s="13" t="s">
        <v>7</v>
      </c>
      <c r="B69" s="13" t="s">
        <v>253</v>
      </c>
      <c r="C69" s="13">
        <v>750</v>
      </c>
      <c r="D69" s="13">
        <v>12</v>
      </c>
      <c r="E69" s="13">
        <v>2020</v>
      </c>
      <c r="F69" s="13">
        <v>180</v>
      </c>
      <c r="G69" s="1">
        <f t="shared" si="52"/>
        <v>16</v>
      </c>
      <c r="H69" s="13">
        <f t="shared" ref="H69" si="67">SUM(F69/8)-0.01</f>
        <v>22.49</v>
      </c>
      <c r="I69" s="13">
        <v>75164</v>
      </c>
    </row>
    <row r="70" spans="1:9" s="4" customFormat="1" x14ac:dyDescent="0.25">
      <c r="A70" s="13" t="s">
        <v>7</v>
      </c>
      <c r="B70" s="13" t="s">
        <v>253</v>
      </c>
      <c r="C70" s="13">
        <v>750</v>
      </c>
      <c r="D70" s="13">
        <v>12</v>
      </c>
      <c r="E70" s="13">
        <v>2021</v>
      </c>
      <c r="F70" s="13">
        <v>188</v>
      </c>
      <c r="G70" s="1">
        <f t="shared" ref="G70" si="68">SUM(F70/12)+1</f>
        <v>16.666666666666664</v>
      </c>
      <c r="H70" s="13">
        <f t="shared" ref="H70" si="69">SUM(F70/8)-0.01</f>
        <v>23.49</v>
      </c>
      <c r="I70" s="13">
        <v>75170</v>
      </c>
    </row>
    <row r="71" spans="1:9" s="4" customFormat="1" x14ac:dyDescent="0.25">
      <c r="A71" s="13" t="s">
        <v>75</v>
      </c>
      <c r="B71" s="13" t="s">
        <v>44</v>
      </c>
      <c r="C71" s="13">
        <v>750</v>
      </c>
      <c r="D71" s="13">
        <v>12</v>
      </c>
      <c r="E71" s="13">
        <v>2014</v>
      </c>
      <c r="F71" s="13">
        <v>480</v>
      </c>
      <c r="G71" s="1">
        <f t="shared" si="52"/>
        <v>41</v>
      </c>
      <c r="H71" s="13">
        <f>SUM(F71/8)-0.01</f>
        <v>59.99</v>
      </c>
      <c r="I71" s="13">
        <v>75108</v>
      </c>
    </row>
    <row r="72" spans="1:9" s="4" customFormat="1" x14ac:dyDescent="0.25">
      <c r="A72" s="13" t="s">
        <v>75</v>
      </c>
      <c r="B72" s="13" t="s">
        <v>77</v>
      </c>
      <c r="C72" s="13">
        <v>750</v>
      </c>
      <c r="D72" s="13">
        <v>12</v>
      </c>
      <c r="E72" s="13">
        <v>2014</v>
      </c>
      <c r="F72" s="13">
        <v>500</v>
      </c>
      <c r="G72" s="1">
        <f t="shared" si="52"/>
        <v>42.666666666666664</v>
      </c>
      <c r="H72" s="13">
        <f>SUM(F72/8)-0.01</f>
        <v>62.49</v>
      </c>
      <c r="I72" s="13">
        <v>75109</v>
      </c>
    </row>
    <row r="73" spans="1:9" s="4" customFormat="1" x14ac:dyDescent="0.25">
      <c r="A73" s="13" t="s">
        <v>75</v>
      </c>
      <c r="B73" s="13" t="s">
        <v>44</v>
      </c>
      <c r="C73" s="13">
        <v>1.5</v>
      </c>
      <c r="D73" s="13">
        <v>6</v>
      </c>
      <c r="E73" s="13">
        <v>2014</v>
      </c>
      <c r="F73" s="13">
        <v>512</v>
      </c>
      <c r="G73" s="1">
        <f>SUM(F73/6)+1</f>
        <v>86.333333333333329</v>
      </c>
      <c r="H73" s="13">
        <f>SUM(F73/4)-0.01</f>
        <v>127.99</v>
      </c>
      <c r="I73" s="13">
        <v>75113</v>
      </c>
    </row>
    <row r="74" spans="1:9" s="4" customFormat="1" x14ac:dyDescent="0.25">
      <c r="A74" s="13" t="s">
        <v>75</v>
      </c>
      <c r="B74" s="13" t="s">
        <v>77</v>
      </c>
      <c r="C74" s="13">
        <v>1.5</v>
      </c>
      <c r="D74" s="13">
        <v>6</v>
      </c>
      <c r="E74" s="13">
        <v>2014</v>
      </c>
      <c r="F74" s="13">
        <v>600</v>
      </c>
      <c r="G74" s="1">
        <f>SUM(F74/6)+1</f>
        <v>101</v>
      </c>
      <c r="H74" s="13">
        <f>SUM(F74/4)-0.01</f>
        <v>149.99</v>
      </c>
      <c r="I74" s="13">
        <v>75112</v>
      </c>
    </row>
    <row r="75" spans="1:9" s="4" customFormat="1" x14ac:dyDescent="0.25">
      <c r="A75" s="13" t="s">
        <v>75</v>
      </c>
      <c r="B75" s="13" t="s">
        <v>44</v>
      </c>
      <c r="C75" s="13">
        <v>1.5</v>
      </c>
      <c r="D75" s="13">
        <v>6</v>
      </c>
      <c r="E75" s="13">
        <v>2015</v>
      </c>
      <c r="F75" s="13">
        <v>600</v>
      </c>
      <c r="G75" s="1">
        <f>SUM(F75/6)+1</f>
        <v>101</v>
      </c>
      <c r="H75" s="13">
        <f>SUM(F75/4)-0.01</f>
        <v>149.99</v>
      </c>
      <c r="I75" s="13">
        <v>75121</v>
      </c>
    </row>
    <row r="76" spans="1:9" s="4" customFormat="1" x14ac:dyDescent="0.25">
      <c r="A76" s="13" t="s">
        <v>75</v>
      </c>
      <c r="B76" s="13" t="s">
        <v>91</v>
      </c>
      <c r="C76" s="13">
        <v>750</v>
      </c>
      <c r="D76" s="13">
        <v>12</v>
      </c>
      <c r="E76" s="13">
        <v>2015</v>
      </c>
      <c r="F76" s="13">
        <v>556</v>
      </c>
      <c r="G76" s="1">
        <f>SUM(F76/12)+1</f>
        <v>47.333333333333336</v>
      </c>
      <c r="H76" s="13">
        <f>SUM(F76/8)-0.01</f>
        <v>69.489999999999995</v>
      </c>
      <c r="I76" s="13">
        <v>75117</v>
      </c>
    </row>
    <row r="77" spans="1:9" s="4" customFormat="1" x14ac:dyDescent="0.25">
      <c r="A77" s="13" t="s">
        <v>75</v>
      </c>
      <c r="B77" s="13" t="s">
        <v>77</v>
      </c>
      <c r="C77" s="13">
        <v>1.5</v>
      </c>
      <c r="D77" s="13">
        <v>6</v>
      </c>
      <c r="E77" s="13">
        <v>2015</v>
      </c>
      <c r="F77" s="13">
        <v>626</v>
      </c>
      <c r="G77" s="1">
        <f>SUM(F77/6)+1</f>
        <v>105.33333333333333</v>
      </c>
      <c r="H77" s="13">
        <f>SUM(F77/4)-0.01</f>
        <v>156.49</v>
      </c>
      <c r="I77" s="13">
        <v>75123</v>
      </c>
    </row>
    <row r="78" spans="1:9" s="4" customFormat="1" x14ac:dyDescent="0.25">
      <c r="A78" s="13" t="s">
        <v>75</v>
      </c>
      <c r="B78" s="13" t="s">
        <v>44</v>
      </c>
      <c r="C78" s="13">
        <v>1.5</v>
      </c>
      <c r="D78" s="13">
        <v>6</v>
      </c>
      <c r="E78" s="13">
        <v>2016</v>
      </c>
      <c r="F78" s="13">
        <v>600</v>
      </c>
      <c r="G78" s="1">
        <f>SUM(F78/6)+1</f>
        <v>101</v>
      </c>
      <c r="H78" s="13">
        <f>SUM(F78/4)-0.01</f>
        <v>149.99</v>
      </c>
      <c r="I78" s="13">
        <v>75133</v>
      </c>
    </row>
    <row r="79" spans="1:9" s="4" customFormat="1" x14ac:dyDescent="0.25">
      <c r="A79" s="13" t="s">
        <v>75</v>
      </c>
      <c r="B79" s="13" t="s">
        <v>76</v>
      </c>
      <c r="C79" s="13">
        <v>750</v>
      </c>
      <c r="D79" s="13">
        <v>12</v>
      </c>
      <c r="E79" s="13">
        <v>2017</v>
      </c>
      <c r="F79" s="13">
        <v>400</v>
      </c>
      <c r="G79" s="1">
        <f>SUM(F79/12)+1</f>
        <v>34.333333333333336</v>
      </c>
      <c r="H79" s="13">
        <f>SUM(F79/8)-0.01</f>
        <v>49.99</v>
      </c>
      <c r="I79" s="13">
        <v>75139</v>
      </c>
    </row>
    <row r="80" spans="1:9" s="4" customFormat="1" x14ac:dyDescent="0.25">
      <c r="A80" s="13" t="s">
        <v>75</v>
      </c>
      <c r="B80" s="13" t="s">
        <v>44</v>
      </c>
      <c r="C80" s="13">
        <v>750</v>
      </c>
      <c r="D80" s="13">
        <v>12</v>
      </c>
      <c r="E80" s="13">
        <v>2017</v>
      </c>
      <c r="F80" s="13">
        <v>548</v>
      </c>
      <c r="G80" s="1">
        <f>SUM(F80/12)+1</f>
        <v>46.666666666666664</v>
      </c>
      <c r="H80" s="13">
        <f>SUM(F80/8)-0.01</f>
        <v>68.489999999999995</v>
      </c>
      <c r="I80" s="13">
        <v>75140</v>
      </c>
    </row>
    <row r="81" spans="1:9" s="4" customFormat="1" x14ac:dyDescent="0.25">
      <c r="A81" s="13" t="s">
        <v>75</v>
      </c>
      <c r="B81" s="13" t="s">
        <v>77</v>
      </c>
      <c r="C81" s="13">
        <v>750</v>
      </c>
      <c r="D81" s="13">
        <v>12</v>
      </c>
      <c r="E81" s="13">
        <v>2017</v>
      </c>
      <c r="F81" s="13">
        <v>568</v>
      </c>
      <c r="G81" s="1">
        <f>SUM(F81/12)+1</f>
        <v>48.333333333333336</v>
      </c>
      <c r="H81" s="13">
        <f>SUM(F81/8)-0.01</f>
        <v>70.989999999999995</v>
      </c>
      <c r="I81" s="13">
        <v>75141</v>
      </c>
    </row>
    <row r="82" spans="1:9" s="4" customFormat="1" x14ac:dyDescent="0.25">
      <c r="A82" s="13" t="s">
        <v>75</v>
      </c>
      <c r="B82" s="13" t="s">
        <v>76</v>
      </c>
      <c r="C82" s="13">
        <v>375</v>
      </c>
      <c r="D82" s="13">
        <v>12</v>
      </c>
      <c r="E82" s="13">
        <v>2017</v>
      </c>
      <c r="F82" s="13">
        <v>256</v>
      </c>
      <c r="G82" s="1">
        <f>SUM(F82/12)+1</f>
        <v>22.333333333333332</v>
      </c>
      <c r="H82" s="13">
        <f>SUM(F82/8)-0.01</f>
        <v>31.99</v>
      </c>
      <c r="I82" s="13">
        <v>75142</v>
      </c>
    </row>
    <row r="83" spans="1:9" s="4" customFormat="1" x14ac:dyDescent="0.25">
      <c r="A83" s="13" t="s">
        <v>75</v>
      </c>
      <c r="B83" s="13" t="s">
        <v>76</v>
      </c>
      <c r="C83" s="13">
        <v>1.5</v>
      </c>
      <c r="D83" s="13">
        <v>6</v>
      </c>
      <c r="E83" s="13">
        <v>2017</v>
      </c>
      <c r="F83" s="13">
        <v>440</v>
      </c>
      <c r="G83" s="1">
        <f>SUM(F83/6)+1</f>
        <v>74.333333333333329</v>
      </c>
      <c r="H83" s="13">
        <f>SUM(F83/4)-0.01</f>
        <v>109.99</v>
      </c>
      <c r="I83" s="13">
        <v>75143</v>
      </c>
    </row>
    <row r="84" spans="1:9" s="4" customFormat="1" x14ac:dyDescent="0.25">
      <c r="A84" s="13" t="s">
        <v>75</v>
      </c>
      <c r="B84" s="13" t="s">
        <v>76</v>
      </c>
      <c r="C84" s="13">
        <v>3</v>
      </c>
      <c r="D84" s="13">
        <v>1</v>
      </c>
      <c r="E84" s="13">
        <v>2017</v>
      </c>
      <c r="F84" s="13">
        <v>188</v>
      </c>
      <c r="G84" s="1">
        <v>188</v>
      </c>
      <c r="H84" s="13">
        <v>288</v>
      </c>
      <c r="I84" s="13">
        <v>75144</v>
      </c>
    </row>
    <row r="85" spans="1:9" s="4" customFormat="1" x14ac:dyDescent="0.25">
      <c r="A85" s="13" t="s">
        <v>75</v>
      </c>
      <c r="B85" s="13" t="s">
        <v>44</v>
      </c>
      <c r="C85" s="13">
        <v>1.5</v>
      </c>
      <c r="D85" s="13">
        <v>6</v>
      </c>
      <c r="E85" s="13">
        <v>2017</v>
      </c>
      <c r="F85" s="13">
        <v>552</v>
      </c>
      <c r="G85" s="1">
        <f>SUM(F85/6)+1</f>
        <v>93</v>
      </c>
      <c r="H85" s="13">
        <f>SUM(F85/4)-0.01</f>
        <v>137.99</v>
      </c>
      <c r="I85" s="13">
        <v>75145</v>
      </c>
    </row>
    <row r="86" spans="1:9" s="4" customFormat="1" x14ac:dyDescent="0.25">
      <c r="A86" s="13" t="s">
        <v>75</v>
      </c>
      <c r="B86" s="13" t="s">
        <v>44</v>
      </c>
      <c r="C86" s="13">
        <v>3</v>
      </c>
      <c r="D86" s="13">
        <v>1</v>
      </c>
      <c r="E86" s="13">
        <v>2017</v>
      </c>
      <c r="F86" s="13">
        <v>200</v>
      </c>
      <c r="G86" s="1">
        <v>200</v>
      </c>
      <c r="H86" s="13">
        <v>320</v>
      </c>
      <c r="I86" s="13">
        <v>75146</v>
      </c>
    </row>
    <row r="87" spans="1:9" s="4" customFormat="1" x14ac:dyDescent="0.25">
      <c r="A87" s="13" t="s">
        <v>75</v>
      </c>
      <c r="B87" s="13" t="s">
        <v>77</v>
      </c>
      <c r="C87" s="13">
        <v>1.5</v>
      </c>
      <c r="D87" s="13">
        <v>6</v>
      </c>
      <c r="E87" s="13">
        <v>2017</v>
      </c>
      <c r="F87" s="13">
        <v>592</v>
      </c>
      <c r="G87" s="1">
        <f>SUM(F87/6)+1</f>
        <v>99.666666666666671</v>
      </c>
      <c r="H87" s="13">
        <f>SUM(F87/4)-0.01</f>
        <v>147.99</v>
      </c>
      <c r="I87" s="13">
        <v>75147</v>
      </c>
    </row>
    <row r="88" spans="1:9" s="4" customFormat="1" x14ac:dyDescent="0.25">
      <c r="A88" s="13" t="s">
        <v>75</v>
      </c>
      <c r="B88" s="13" t="s">
        <v>77</v>
      </c>
      <c r="C88" s="13">
        <v>3</v>
      </c>
      <c r="D88" s="13">
        <v>1</v>
      </c>
      <c r="E88" s="13">
        <v>2017</v>
      </c>
      <c r="F88" s="13">
        <v>224</v>
      </c>
      <c r="G88" s="1">
        <v>224</v>
      </c>
      <c r="H88" s="13">
        <v>312</v>
      </c>
      <c r="I88" s="13">
        <v>75148</v>
      </c>
    </row>
    <row r="89" spans="1:9" s="4" customFormat="1" x14ac:dyDescent="0.25">
      <c r="A89" s="13" t="s">
        <v>75</v>
      </c>
      <c r="B89" s="13" t="s">
        <v>76</v>
      </c>
      <c r="C89" s="13">
        <v>750</v>
      </c>
      <c r="D89" s="13">
        <v>12</v>
      </c>
      <c r="E89" s="13">
        <v>2018</v>
      </c>
      <c r="F89" s="13">
        <v>404</v>
      </c>
      <c r="G89" s="1">
        <f t="shared" ref="G89:G93" si="70">SUM(F89/12)+1</f>
        <v>34.666666666666664</v>
      </c>
      <c r="H89" s="13">
        <f t="shared" ref="H89:H93" si="71">SUM(F89/8)-0.01</f>
        <v>50.49</v>
      </c>
      <c r="I89" s="13">
        <v>75151</v>
      </c>
    </row>
    <row r="90" spans="1:9" s="4" customFormat="1" x14ac:dyDescent="0.25">
      <c r="A90" s="13" t="s">
        <v>75</v>
      </c>
      <c r="B90" s="13" t="s">
        <v>44</v>
      </c>
      <c r="C90" s="13">
        <v>750</v>
      </c>
      <c r="D90" s="13">
        <v>12</v>
      </c>
      <c r="E90" s="13">
        <v>2018</v>
      </c>
      <c r="F90" s="13">
        <v>544</v>
      </c>
      <c r="G90" s="1">
        <f t="shared" si="70"/>
        <v>46.333333333333336</v>
      </c>
      <c r="H90" s="13">
        <f t="shared" si="71"/>
        <v>67.989999999999995</v>
      </c>
      <c r="I90" s="13">
        <v>75152</v>
      </c>
    </row>
    <row r="91" spans="1:9" s="4" customFormat="1" x14ac:dyDescent="0.25">
      <c r="A91" s="13" t="s">
        <v>75</v>
      </c>
      <c r="B91" s="13" t="s">
        <v>91</v>
      </c>
      <c r="C91" s="13">
        <v>750</v>
      </c>
      <c r="D91" s="13">
        <v>12</v>
      </c>
      <c r="E91" s="13">
        <v>2018</v>
      </c>
      <c r="F91" s="13">
        <v>544</v>
      </c>
      <c r="G91" s="1">
        <f t="shared" si="70"/>
        <v>46.333333333333336</v>
      </c>
      <c r="H91" s="13">
        <f t="shared" si="71"/>
        <v>67.989999999999995</v>
      </c>
      <c r="I91" s="13">
        <v>75153</v>
      </c>
    </row>
    <row r="92" spans="1:9" s="4" customFormat="1" x14ac:dyDescent="0.25">
      <c r="A92" s="13" t="s">
        <v>75</v>
      </c>
      <c r="B92" s="13" t="s">
        <v>77</v>
      </c>
      <c r="C92" s="13">
        <v>750</v>
      </c>
      <c r="D92" s="13">
        <v>12</v>
      </c>
      <c r="E92" s="13">
        <v>2018</v>
      </c>
      <c r="F92" s="13">
        <v>568</v>
      </c>
      <c r="G92" s="1">
        <f t="shared" si="70"/>
        <v>48.333333333333336</v>
      </c>
      <c r="H92" s="13">
        <f t="shared" si="71"/>
        <v>70.989999999999995</v>
      </c>
      <c r="I92" s="13">
        <v>75154</v>
      </c>
    </row>
    <row r="93" spans="1:9" s="4" customFormat="1" x14ac:dyDescent="0.25">
      <c r="A93" s="13" t="s">
        <v>75</v>
      </c>
      <c r="B93" s="13" t="s">
        <v>76</v>
      </c>
      <c r="C93" s="13">
        <v>375</v>
      </c>
      <c r="D93" s="13">
        <v>12</v>
      </c>
      <c r="E93" s="13">
        <v>2018</v>
      </c>
      <c r="F93" s="13">
        <v>240</v>
      </c>
      <c r="G93" s="1">
        <f t="shared" si="70"/>
        <v>21</v>
      </c>
      <c r="H93" s="13">
        <f t="shared" si="71"/>
        <v>29.99</v>
      </c>
      <c r="I93" s="13">
        <v>75155</v>
      </c>
    </row>
    <row r="94" spans="1:9" s="4" customFormat="1" x14ac:dyDescent="0.25">
      <c r="A94" s="13" t="s">
        <v>75</v>
      </c>
      <c r="B94" s="13" t="s">
        <v>76</v>
      </c>
      <c r="C94" s="13">
        <v>1.5</v>
      </c>
      <c r="D94" s="13">
        <v>6</v>
      </c>
      <c r="E94" s="13">
        <v>2018</v>
      </c>
      <c r="F94" s="13">
        <v>424</v>
      </c>
      <c r="G94" s="1">
        <f>SUM(F94/6)+1</f>
        <v>71.666666666666671</v>
      </c>
      <c r="H94" s="13">
        <f>SUM(F94/4)-0.01</f>
        <v>105.99</v>
      </c>
      <c r="I94" s="13">
        <v>75156</v>
      </c>
    </row>
    <row r="95" spans="1:9" s="4" customFormat="1" x14ac:dyDescent="0.25">
      <c r="A95" s="13" t="s">
        <v>75</v>
      </c>
      <c r="B95" s="13" t="s">
        <v>44</v>
      </c>
      <c r="C95" s="13">
        <v>1.5</v>
      </c>
      <c r="D95" s="13">
        <v>6</v>
      </c>
      <c r="E95" s="13">
        <v>2018</v>
      </c>
      <c r="F95" s="13">
        <v>564</v>
      </c>
      <c r="G95" s="1">
        <f>SUM(F95/6)</f>
        <v>94</v>
      </c>
      <c r="H95" s="13">
        <f>SUM(F95/4)-0.01</f>
        <v>140.99</v>
      </c>
      <c r="I95" s="13">
        <v>75158</v>
      </c>
    </row>
    <row r="96" spans="1:9" s="4" customFormat="1" x14ac:dyDescent="0.25">
      <c r="A96" s="13" t="s">
        <v>75</v>
      </c>
      <c r="B96" s="13" t="s">
        <v>44</v>
      </c>
      <c r="C96" s="13">
        <v>3</v>
      </c>
      <c r="D96" s="13">
        <v>1</v>
      </c>
      <c r="E96" s="13">
        <v>2018</v>
      </c>
      <c r="F96" s="13">
        <v>224</v>
      </c>
      <c r="G96" s="1">
        <v>224</v>
      </c>
      <c r="H96" s="13">
        <v>320</v>
      </c>
      <c r="I96" s="13">
        <v>75159</v>
      </c>
    </row>
    <row r="97" spans="1:9" s="4" customFormat="1" x14ac:dyDescent="0.25">
      <c r="A97" s="13" t="s">
        <v>75</v>
      </c>
      <c r="B97" s="13" t="s">
        <v>77</v>
      </c>
      <c r="C97" s="13">
        <v>1.5</v>
      </c>
      <c r="D97" s="13">
        <v>6</v>
      </c>
      <c r="E97" s="13">
        <v>2018</v>
      </c>
      <c r="F97" s="13">
        <v>600</v>
      </c>
      <c r="G97" s="1">
        <f>SUM(F97/6)</f>
        <v>100</v>
      </c>
      <c r="H97" s="13">
        <f>SUM(F97/4)-0.01</f>
        <v>149.99</v>
      </c>
      <c r="I97" s="13">
        <v>75160</v>
      </c>
    </row>
    <row r="98" spans="1:9" s="4" customFormat="1" x14ac:dyDescent="0.25">
      <c r="A98" s="13" t="s">
        <v>75</v>
      </c>
      <c r="B98" s="13" t="s">
        <v>77</v>
      </c>
      <c r="C98" s="13">
        <v>3</v>
      </c>
      <c r="D98" s="13">
        <v>1</v>
      </c>
      <c r="E98" s="13">
        <v>2018</v>
      </c>
      <c r="F98" s="13">
        <v>248</v>
      </c>
      <c r="G98" s="1">
        <v>248</v>
      </c>
      <c r="H98" s="13">
        <v>340</v>
      </c>
      <c r="I98" s="13">
        <v>75161</v>
      </c>
    </row>
    <row r="99" spans="1:9" s="4" customFormat="1" x14ac:dyDescent="0.25">
      <c r="A99" s="12" t="s">
        <v>75</v>
      </c>
      <c r="B99" s="12" t="s">
        <v>76</v>
      </c>
      <c r="C99" s="13">
        <v>750</v>
      </c>
      <c r="D99" s="13">
        <v>12</v>
      </c>
      <c r="E99" s="13">
        <v>2019</v>
      </c>
      <c r="F99" s="13">
        <v>412</v>
      </c>
      <c r="G99" s="1">
        <f t="shared" ref="G99:G110" si="72">SUM(F99/12)+1</f>
        <v>35.333333333333336</v>
      </c>
      <c r="H99" s="13">
        <f t="shared" ref="H99:H110" si="73">SUM(F99/8)-0.01</f>
        <v>51.49</v>
      </c>
      <c r="I99" s="9">
        <v>75165</v>
      </c>
    </row>
    <row r="100" spans="1:9" s="4" customFormat="1" x14ac:dyDescent="0.25">
      <c r="A100" s="12" t="s">
        <v>75</v>
      </c>
      <c r="B100" s="12" t="s">
        <v>76</v>
      </c>
      <c r="C100" s="13">
        <v>1.5</v>
      </c>
      <c r="D100" s="13">
        <v>6</v>
      </c>
      <c r="E100" s="13">
        <v>2019</v>
      </c>
      <c r="F100" s="13">
        <v>446</v>
      </c>
      <c r="G100" s="1">
        <f>SUM(F100/6)+1</f>
        <v>75.333333333333329</v>
      </c>
      <c r="H100" s="13">
        <v>112</v>
      </c>
      <c r="I100" s="9">
        <v>75172</v>
      </c>
    </row>
    <row r="101" spans="1:9" s="4" customFormat="1" x14ac:dyDescent="0.25">
      <c r="A101" s="12" t="s">
        <v>75</v>
      </c>
      <c r="B101" s="12" t="s">
        <v>76</v>
      </c>
      <c r="C101" s="13">
        <v>3</v>
      </c>
      <c r="D101" s="13">
        <v>1</v>
      </c>
      <c r="E101" s="13">
        <v>2019</v>
      </c>
      <c r="F101" s="13">
        <v>208</v>
      </c>
      <c r="G101" s="1">
        <v>208</v>
      </c>
      <c r="H101" s="13">
        <v>312</v>
      </c>
      <c r="I101" s="9">
        <v>75173</v>
      </c>
    </row>
    <row r="102" spans="1:9" s="4" customFormat="1" x14ac:dyDescent="0.25">
      <c r="A102" s="11" t="s">
        <v>75</v>
      </c>
      <c r="B102" s="11" t="s">
        <v>44</v>
      </c>
      <c r="C102" s="13">
        <v>750</v>
      </c>
      <c r="D102" s="13">
        <v>12</v>
      </c>
      <c r="E102" s="13">
        <v>2019</v>
      </c>
      <c r="F102" s="13">
        <v>552</v>
      </c>
      <c r="G102" s="1">
        <f t="shared" si="72"/>
        <v>47</v>
      </c>
      <c r="H102" s="13">
        <f t="shared" si="73"/>
        <v>68.989999999999995</v>
      </c>
      <c r="I102" s="9">
        <v>75166</v>
      </c>
    </row>
    <row r="103" spans="1:9" s="4" customFormat="1" x14ac:dyDescent="0.25">
      <c r="A103" s="11" t="s">
        <v>75</v>
      </c>
      <c r="B103" s="11" t="s">
        <v>44</v>
      </c>
      <c r="C103" s="13">
        <v>1.5</v>
      </c>
      <c r="D103" s="13">
        <v>6</v>
      </c>
      <c r="E103" s="13">
        <v>2019</v>
      </c>
      <c r="F103" s="13">
        <v>580</v>
      </c>
      <c r="G103" s="1">
        <f>SUM(F103/6)+1</f>
        <v>97.666666666666671</v>
      </c>
      <c r="H103" s="13">
        <v>145</v>
      </c>
      <c r="I103" s="9">
        <v>75174</v>
      </c>
    </row>
    <row r="104" spans="1:9" s="4" customFormat="1" x14ac:dyDescent="0.25">
      <c r="A104" s="11" t="s">
        <v>75</v>
      </c>
      <c r="B104" s="11" t="s">
        <v>44</v>
      </c>
      <c r="C104" s="13">
        <v>3</v>
      </c>
      <c r="D104" s="13">
        <v>1</v>
      </c>
      <c r="E104" s="13">
        <v>2019</v>
      </c>
      <c r="F104" s="13">
        <v>232</v>
      </c>
      <c r="G104" s="1">
        <v>232</v>
      </c>
      <c r="H104" s="13">
        <v>348</v>
      </c>
      <c r="I104" s="9">
        <v>75175</v>
      </c>
    </row>
    <row r="105" spans="1:9" s="4" customFormat="1" x14ac:dyDescent="0.25">
      <c r="A105" s="12" t="s">
        <v>75</v>
      </c>
      <c r="B105" s="12" t="s">
        <v>91</v>
      </c>
      <c r="C105" s="13">
        <v>750</v>
      </c>
      <c r="D105" s="13">
        <v>12</v>
      </c>
      <c r="E105" s="13">
        <v>2019</v>
      </c>
      <c r="F105" s="13">
        <v>552</v>
      </c>
      <c r="G105" s="1">
        <f t="shared" si="72"/>
        <v>47</v>
      </c>
      <c r="H105" s="13">
        <f t="shared" si="73"/>
        <v>68.989999999999995</v>
      </c>
      <c r="I105" s="9">
        <v>75167</v>
      </c>
    </row>
    <row r="106" spans="1:9" s="4" customFormat="1" x14ac:dyDescent="0.25">
      <c r="A106" s="12" t="s">
        <v>75</v>
      </c>
      <c r="B106" s="11" t="s">
        <v>77</v>
      </c>
      <c r="C106" s="13">
        <v>750</v>
      </c>
      <c r="D106" s="13">
        <v>12</v>
      </c>
      <c r="E106" s="13">
        <v>2019</v>
      </c>
      <c r="F106" s="13">
        <v>580</v>
      </c>
      <c r="G106" s="1">
        <f t="shared" si="72"/>
        <v>49.333333333333336</v>
      </c>
      <c r="H106" s="13">
        <f t="shared" si="73"/>
        <v>72.489999999999995</v>
      </c>
      <c r="I106" s="9">
        <v>75168</v>
      </c>
    </row>
    <row r="107" spans="1:9" s="4" customFormat="1" x14ac:dyDescent="0.25">
      <c r="A107" s="12" t="s">
        <v>75</v>
      </c>
      <c r="B107" s="11" t="s">
        <v>77</v>
      </c>
      <c r="C107" s="13">
        <v>1.5</v>
      </c>
      <c r="D107" s="13">
        <v>6</v>
      </c>
      <c r="E107" s="13">
        <v>2019</v>
      </c>
      <c r="F107" s="13">
        <v>600</v>
      </c>
      <c r="G107" s="1">
        <f>SUM(F107/6)+1</f>
        <v>101</v>
      </c>
      <c r="H107" s="13">
        <v>150</v>
      </c>
      <c r="I107" s="9">
        <v>75176</v>
      </c>
    </row>
    <row r="108" spans="1:9" s="4" customFormat="1" x14ac:dyDescent="0.25">
      <c r="A108" s="12" t="s">
        <v>75</v>
      </c>
      <c r="B108" s="11" t="s">
        <v>77</v>
      </c>
      <c r="C108" s="13">
        <v>3</v>
      </c>
      <c r="D108" s="13">
        <v>1</v>
      </c>
      <c r="E108" s="13">
        <v>2019</v>
      </c>
      <c r="F108" s="13">
        <v>300</v>
      </c>
      <c r="G108" s="1">
        <v>300</v>
      </c>
      <c r="H108" s="13">
        <v>450</v>
      </c>
      <c r="I108" s="9">
        <v>75177</v>
      </c>
    </row>
    <row r="109" spans="1:9" s="4" customFormat="1" x14ac:dyDescent="0.25">
      <c r="A109" s="12" t="s">
        <v>75</v>
      </c>
      <c r="B109" s="12" t="s">
        <v>118</v>
      </c>
      <c r="C109" s="13">
        <v>750</v>
      </c>
      <c r="D109" s="13">
        <v>12</v>
      </c>
      <c r="E109" s="13">
        <v>2021</v>
      </c>
      <c r="F109" s="13">
        <v>248</v>
      </c>
      <c r="G109" s="1">
        <f t="shared" si="72"/>
        <v>21.666666666666668</v>
      </c>
      <c r="H109" s="13">
        <f t="shared" si="73"/>
        <v>30.99</v>
      </c>
      <c r="I109" s="8">
        <v>75169</v>
      </c>
    </row>
    <row r="110" spans="1:9" s="4" customFormat="1" x14ac:dyDescent="0.25">
      <c r="A110" s="12" t="s">
        <v>75</v>
      </c>
      <c r="B110" s="12" t="s">
        <v>322</v>
      </c>
      <c r="C110" s="13">
        <v>750</v>
      </c>
      <c r="D110" s="13">
        <v>12</v>
      </c>
      <c r="E110" s="13">
        <v>2021</v>
      </c>
      <c r="F110" s="13">
        <v>192</v>
      </c>
      <c r="G110" s="1">
        <f t="shared" si="72"/>
        <v>17</v>
      </c>
      <c r="H110" s="13">
        <f t="shared" si="73"/>
        <v>23.99</v>
      </c>
      <c r="I110" s="8">
        <v>75170</v>
      </c>
    </row>
    <row r="111" spans="1:9" s="4" customFormat="1" x14ac:dyDescent="0.25">
      <c r="A111" s="12" t="s">
        <v>75</v>
      </c>
      <c r="B111" s="12" t="s">
        <v>322</v>
      </c>
      <c r="C111" s="13">
        <v>750</v>
      </c>
      <c r="D111" s="13">
        <v>12</v>
      </c>
      <c r="E111" s="13">
        <v>2022</v>
      </c>
      <c r="F111" s="13">
        <v>192</v>
      </c>
      <c r="G111" s="1">
        <f t="shared" ref="G111" si="74">SUM(F111/12)+1</f>
        <v>17</v>
      </c>
      <c r="H111" s="13">
        <f t="shared" ref="H111" si="75">SUM(F111/8)-0.01</f>
        <v>23.99</v>
      </c>
      <c r="I111" s="8">
        <v>75179</v>
      </c>
    </row>
    <row r="112" spans="1:9" s="4" customFormat="1" x14ac:dyDescent="0.25">
      <c r="A112" s="13" t="s">
        <v>75</v>
      </c>
      <c r="B112" s="13" t="s">
        <v>76</v>
      </c>
      <c r="C112" s="13">
        <v>375</v>
      </c>
      <c r="D112" s="13">
        <v>12</v>
      </c>
      <c r="E112" s="13">
        <v>2019</v>
      </c>
      <c r="F112" s="13">
        <v>228</v>
      </c>
      <c r="G112" s="1">
        <f t="shared" ref="G112" si="76">SUM(F112/12)+1</f>
        <v>20</v>
      </c>
      <c r="H112" s="13">
        <f t="shared" ref="H112" si="77">SUM(F112/8)-0.01</f>
        <v>28.49</v>
      </c>
      <c r="I112" s="13">
        <v>75171</v>
      </c>
    </row>
    <row r="113" spans="1:9" s="4" customFormat="1" x14ac:dyDescent="0.25">
      <c r="A113" s="13" t="s">
        <v>75</v>
      </c>
      <c r="B113" s="13" t="s">
        <v>119</v>
      </c>
      <c r="C113" s="13">
        <v>750</v>
      </c>
      <c r="D113" s="13">
        <v>12</v>
      </c>
      <c r="E113" s="13">
        <v>2022</v>
      </c>
      <c r="F113" s="13">
        <v>224</v>
      </c>
      <c r="G113" s="1">
        <f t="shared" ref="G113" si="78">SUM(F113/12)+1</f>
        <v>19.666666666666668</v>
      </c>
      <c r="H113" s="13">
        <f t="shared" ref="H113" si="79">SUM(F113/8)-0.01</f>
        <v>27.99</v>
      </c>
      <c r="I113" s="13">
        <v>75178</v>
      </c>
    </row>
    <row r="114" spans="1:9" s="4" customFormat="1" x14ac:dyDescent="0.25">
      <c r="A114" s="13" t="s">
        <v>175</v>
      </c>
      <c r="B114" s="13" t="s">
        <v>176</v>
      </c>
      <c r="C114" s="13">
        <v>750</v>
      </c>
      <c r="D114" s="13">
        <v>12</v>
      </c>
      <c r="E114" s="13">
        <v>2017</v>
      </c>
      <c r="F114" s="13">
        <v>396</v>
      </c>
      <c r="G114" s="1">
        <f t="shared" ref="G114:G124" si="80">SUM(F114/12)+1</f>
        <v>34</v>
      </c>
      <c r="H114" s="13">
        <f t="shared" ref="H114:H116" si="81">SUM(F114/8)-0.01</f>
        <v>49.49</v>
      </c>
      <c r="I114" s="13">
        <v>6830</v>
      </c>
    </row>
    <row r="115" spans="1:9" s="4" customFormat="1" x14ac:dyDescent="0.25">
      <c r="A115" s="13" t="s">
        <v>175</v>
      </c>
      <c r="B115" s="13" t="s">
        <v>176</v>
      </c>
      <c r="C115" s="13">
        <v>750</v>
      </c>
      <c r="D115" s="13">
        <v>12</v>
      </c>
      <c r="E115" s="13">
        <v>2018</v>
      </c>
      <c r="F115" s="13">
        <v>396</v>
      </c>
      <c r="G115" s="1">
        <f t="shared" si="80"/>
        <v>34</v>
      </c>
      <c r="H115" s="13">
        <f t="shared" si="81"/>
        <v>49.49</v>
      </c>
      <c r="I115" s="13">
        <v>6831</v>
      </c>
    </row>
    <row r="116" spans="1:9" s="4" customFormat="1" x14ac:dyDescent="0.25">
      <c r="A116" s="13" t="s">
        <v>175</v>
      </c>
      <c r="B116" s="13" t="s">
        <v>177</v>
      </c>
      <c r="C116" s="13">
        <v>750</v>
      </c>
      <c r="D116" s="13">
        <v>12</v>
      </c>
      <c r="E116" s="13">
        <v>2006</v>
      </c>
      <c r="F116" s="13">
        <v>464</v>
      </c>
      <c r="G116" s="1">
        <f t="shared" si="80"/>
        <v>39.666666666666664</v>
      </c>
      <c r="H116" s="13">
        <f t="shared" si="81"/>
        <v>57.99</v>
      </c>
      <c r="I116" s="13">
        <v>6815</v>
      </c>
    </row>
    <row r="117" spans="1:9" s="4" customFormat="1" x14ac:dyDescent="0.25">
      <c r="A117" s="13" t="s">
        <v>175</v>
      </c>
      <c r="B117" s="13" t="s">
        <v>177</v>
      </c>
      <c r="C117" s="13">
        <v>750</v>
      </c>
      <c r="D117" s="13">
        <v>12</v>
      </c>
      <c r="E117" s="13">
        <v>2011</v>
      </c>
      <c r="F117" s="13">
        <v>388</v>
      </c>
      <c r="G117" s="1">
        <f t="shared" ref="G117" si="82">SUM(F117/12)+1</f>
        <v>33.333333333333336</v>
      </c>
      <c r="H117" s="13">
        <f t="shared" ref="H117:H124" si="83">SUM(F117/8)-0.01</f>
        <v>48.49</v>
      </c>
      <c r="I117" s="13">
        <v>6833</v>
      </c>
    </row>
    <row r="118" spans="1:9" s="4" customFormat="1" x14ac:dyDescent="0.25">
      <c r="A118" s="13" t="s">
        <v>175</v>
      </c>
      <c r="B118" s="13" t="s">
        <v>177</v>
      </c>
      <c r="C118" s="13">
        <v>750</v>
      </c>
      <c r="D118" s="13">
        <v>12</v>
      </c>
      <c r="E118" s="13">
        <v>2012</v>
      </c>
      <c r="F118" s="13">
        <v>388</v>
      </c>
      <c r="G118" s="1">
        <f t="shared" si="80"/>
        <v>33.333333333333336</v>
      </c>
      <c r="H118" s="13">
        <f t="shared" si="83"/>
        <v>48.49</v>
      </c>
      <c r="I118" s="13">
        <v>6834</v>
      </c>
    </row>
    <row r="119" spans="1:9" s="4" customFormat="1" x14ac:dyDescent="0.25">
      <c r="A119" s="13" t="s">
        <v>175</v>
      </c>
      <c r="B119" s="13" t="s">
        <v>177</v>
      </c>
      <c r="C119" s="13">
        <v>750</v>
      </c>
      <c r="D119" s="13">
        <v>12</v>
      </c>
      <c r="E119" s="13">
        <v>2016</v>
      </c>
      <c r="F119" s="13">
        <v>396</v>
      </c>
      <c r="G119" s="1">
        <f t="shared" si="80"/>
        <v>34</v>
      </c>
      <c r="H119" s="13">
        <f t="shared" si="83"/>
        <v>49.49</v>
      </c>
      <c r="I119" s="13">
        <v>6835</v>
      </c>
    </row>
    <row r="120" spans="1:9" s="4" customFormat="1" x14ac:dyDescent="0.25">
      <c r="A120" s="13" t="s">
        <v>175</v>
      </c>
      <c r="B120" s="13" t="s">
        <v>220</v>
      </c>
      <c r="C120" s="13">
        <v>750</v>
      </c>
      <c r="D120" s="13">
        <v>12</v>
      </c>
      <c r="E120" s="13">
        <v>2020</v>
      </c>
      <c r="F120" s="13">
        <v>244</v>
      </c>
      <c r="G120" s="1">
        <f t="shared" ref="G120" si="84">SUM(F120/12)+1</f>
        <v>21.333333333333332</v>
      </c>
      <c r="H120" s="13">
        <f t="shared" ref="H120" si="85">SUM(F120/8)-0.01</f>
        <v>30.49</v>
      </c>
      <c r="I120" s="13">
        <v>6840</v>
      </c>
    </row>
    <row r="121" spans="1:9" s="4" customFormat="1" x14ac:dyDescent="0.25">
      <c r="A121" s="13" t="s">
        <v>175</v>
      </c>
      <c r="B121" s="13" t="s">
        <v>176</v>
      </c>
      <c r="C121" s="13">
        <v>750</v>
      </c>
      <c r="D121" s="13">
        <v>12</v>
      </c>
      <c r="E121" s="13">
        <v>2019</v>
      </c>
      <c r="F121" s="13">
        <v>348</v>
      </c>
      <c r="G121" s="1">
        <f t="shared" ref="G121:G122" si="86">SUM(F121/12)+1</f>
        <v>30</v>
      </c>
      <c r="H121" s="13">
        <f t="shared" si="83"/>
        <v>43.49</v>
      </c>
      <c r="I121" s="13">
        <v>6838</v>
      </c>
    </row>
    <row r="122" spans="1:9" s="4" customFormat="1" x14ac:dyDescent="0.25">
      <c r="A122" s="13" t="s">
        <v>175</v>
      </c>
      <c r="B122" s="13" t="s">
        <v>177</v>
      </c>
      <c r="C122" s="13">
        <v>750</v>
      </c>
      <c r="D122" s="13">
        <v>12</v>
      </c>
      <c r="E122" s="13">
        <v>2019</v>
      </c>
      <c r="F122" s="13">
        <v>380</v>
      </c>
      <c r="G122" s="1">
        <f t="shared" si="86"/>
        <v>32.666666666666671</v>
      </c>
      <c r="H122" s="13">
        <f t="shared" si="83"/>
        <v>47.49</v>
      </c>
      <c r="I122" s="13">
        <v>6839</v>
      </c>
    </row>
    <row r="123" spans="1:9" s="4" customFormat="1" x14ac:dyDescent="0.25">
      <c r="A123" s="13" t="s">
        <v>215</v>
      </c>
      <c r="B123" s="13" t="s">
        <v>164</v>
      </c>
      <c r="C123" s="13">
        <v>750</v>
      </c>
      <c r="D123" s="13">
        <v>12</v>
      </c>
      <c r="E123" s="13">
        <v>2020</v>
      </c>
      <c r="F123" s="13">
        <v>200</v>
      </c>
      <c r="G123" s="1">
        <f t="shared" si="80"/>
        <v>17.666666666666668</v>
      </c>
      <c r="H123" s="13">
        <f t="shared" si="83"/>
        <v>24.99</v>
      </c>
      <c r="I123" s="13">
        <v>6554</v>
      </c>
    </row>
    <row r="124" spans="1:9" s="4" customFormat="1" x14ac:dyDescent="0.25">
      <c r="A124" s="13" t="s">
        <v>215</v>
      </c>
      <c r="B124" s="13" t="s">
        <v>13</v>
      </c>
      <c r="C124" s="13">
        <v>750</v>
      </c>
      <c r="D124" s="13">
        <v>12</v>
      </c>
      <c r="E124" s="13">
        <v>2017</v>
      </c>
      <c r="F124" s="13">
        <v>446</v>
      </c>
      <c r="G124" s="1">
        <f t="shared" si="80"/>
        <v>38.166666666666664</v>
      </c>
      <c r="H124" s="13">
        <f t="shared" si="83"/>
        <v>55.74</v>
      </c>
      <c r="I124" s="13">
        <v>6553</v>
      </c>
    </row>
    <row r="125" spans="1:9" s="4" customFormat="1" x14ac:dyDescent="0.25">
      <c r="A125" s="13" t="s">
        <v>215</v>
      </c>
      <c r="B125" s="13" t="s">
        <v>164</v>
      </c>
      <c r="C125" s="13">
        <v>750</v>
      </c>
      <c r="D125" s="13">
        <v>12</v>
      </c>
      <c r="E125" s="13">
        <v>2021</v>
      </c>
      <c r="F125" s="13">
        <v>220</v>
      </c>
      <c r="G125" s="1">
        <f t="shared" ref="G125:G126" si="87">SUM(F125/12)+1</f>
        <v>19.333333333333332</v>
      </c>
      <c r="H125" s="13">
        <f t="shared" ref="H125:H126" si="88">SUM(F125/8)-0.01</f>
        <v>27.49</v>
      </c>
      <c r="I125" s="13">
        <v>6556</v>
      </c>
    </row>
    <row r="126" spans="1:9" s="4" customFormat="1" x14ac:dyDescent="0.25">
      <c r="A126" s="13" t="s">
        <v>215</v>
      </c>
      <c r="B126" s="13" t="s">
        <v>13</v>
      </c>
      <c r="C126" s="13">
        <v>750</v>
      </c>
      <c r="D126" s="13">
        <v>12</v>
      </c>
      <c r="E126" s="13">
        <v>2018</v>
      </c>
      <c r="F126" s="13">
        <v>480</v>
      </c>
      <c r="G126" s="1">
        <f t="shared" si="87"/>
        <v>41</v>
      </c>
      <c r="H126" s="13">
        <f t="shared" si="88"/>
        <v>59.99</v>
      </c>
      <c r="I126" s="13">
        <v>6555</v>
      </c>
    </row>
    <row r="127" spans="1:9" s="4" customFormat="1" x14ac:dyDescent="0.25">
      <c r="A127" s="13" t="s">
        <v>249</v>
      </c>
      <c r="B127" s="13" t="s">
        <v>289</v>
      </c>
      <c r="C127" s="13">
        <v>750</v>
      </c>
      <c r="D127" s="13">
        <v>12</v>
      </c>
      <c r="E127" s="13">
        <v>2020</v>
      </c>
      <c r="F127" s="13">
        <v>164</v>
      </c>
      <c r="G127" s="1">
        <f>SUM(F127/12)+1</f>
        <v>14.666666666666666</v>
      </c>
      <c r="H127" s="13">
        <f>SUM(F127/8)-0.01</f>
        <v>20.49</v>
      </c>
      <c r="I127" s="13">
        <v>2966</v>
      </c>
    </row>
    <row r="128" spans="1:9" s="4" customFormat="1" x14ac:dyDescent="0.25">
      <c r="A128" s="13" t="s">
        <v>249</v>
      </c>
      <c r="B128" s="13" t="s">
        <v>289</v>
      </c>
      <c r="C128" s="13">
        <v>750</v>
      </c>
      <c r="D128" s="13">
        <v>12</v>
      </c>
      <c r="E128" s="13">
        <v>2020</v>
      </c>
      <c r="F128" s="13">
        <v>180</v>
      </c>
      <c r="G128" s="1">
        <f>SUM(F128/12)+1</f>
        <v>16</v>
      </c>
      <c r="H128" s="13">
        <f>SUM(F128/8)-0.01</f>
        <v>22.49</v>
      </c>
      <c r="I128" s="13">
        <v>2967</v>
      </c>
    </row>
    <row r="129" spans="1:9" s="4" customFormat="1" x14ac:dyDescent="0.25">
      <c r="A129" s="13" t="s">
        <v>249</v>
      </c>
      <c r="B129" s="13" t="s">
        <v>250</v>
      </c>
      <c r="C129" s="13">
        <v>750</v>
      </c>
      <c r="D129" s="13">
        <v>12</v>
      </c>
      <c r="E129" s="13">
        <v>2018</v>
      </c>
      <c r="F129" s="13">
        <v>244</v>
      </c>
      <c r="G129" s="1">
        <f>SUM(F129/12)+1</f>
        <v>21.333333333333332</v>
      </c>
      <c r="H129" s="13">
        <f>SUM(F129/8)-0.01</f>
        <v>30.49</v>
      </c>
      <c r="I129" s="3">
        <v>2968</v>
      </c>
    </row>
    <row r="130" spans="1:9" s="4" customFormat="1" x14ac:dyDescent="0.25">
      <c r="A130" s="13" t="s">
        <v>205</v>
      </c>
      <c r="B130" s="13" t="s">
        <v>206</v>
      </c>
      <c r="C130" s="13">
        <v>750</v>
      </c>
      <c r="D130" s="13">
        <v>12</v>
      </c>
      <c r="E130" s="13">
        <v>2020</v>
      </c>
      <c r="F130" s="13">
        <v>208</v>
      </c>
      <c r="G130" s="1">
        <f t="shared" ref="G130:G135" si="89">SUM(F130/12)+1</f>
        <v>18.333333333333332</v>
      </c>
      <c r="H130" s="13">
        <f t="shared" ref="H130:H135" si="90">SUM(F130/8)-0.01</f>
        <v>25.99</v>
      </c>
      <c r="I130" s="13">
        <v>5718</v>
      </c>
    </row>
    <row r="131" spans="1:9" s="4" customFormat="1" x14ac:dyDescent="0.25">
      <c r="A131" s="13" t="s">
        <v>205</v>
      </c>
      <c r="B131" s="13" t="s">
        <v>207</v>
      </c>
      <c r="C131" s="13">
        <v>750</v>
      </c>
      <c r="D131" s="13">
        <v>12</v>
      </c>
      <c r="E131" s="13">
        <v>2021</v>
      </c>
      <c r="F131" s="13">
        <v>228</v>
      </c>
      <c r="G131" s="1">
        <f t="shared" si="89"/>
        <v>20</v>
      </c>
      <c r="H131" s="13">
        <f t="shared" si="90"/>
        <v>28.49</v>
      </c>
      <c r="I131" s="13">
        <v>5717</v>
      </c>
    </row>
    <row r="132" spans="1:9" s="4" customFormat="1" x14ac:dyDescent="0.25">
      <c r="A132" s="13" t="s">
        <v>205</v>
      </c>
      <c r="B132" s="13" t="s">
        <v>210</v>
      </c>
      <c r="C132" s="13">
        <v>750</v>
      </c>
      <c r="D132" s="13">
        <v>12</v>
      </c>
      <c r="E132" s="13">
        <v>2020</v>
      </c>
      <c r="F132" s="13">
        <v>208</v>
      </c>
      <c r="G132" s="1">
        <f t="shared" si="89"/>
        <v>18.333333333333332</v>
      </c>
      <c r="H132" s="13">
        <f t="shared" si="90"/>
        <v>25.99</v>
      </c>
      <c r="I132" s="13">
        <v>5721</v>
      </c>
    </row>
    <row r="133" spans="1:9" s="4" customFormat="1" x14ac:dyDescent="0.25">
      <c r="A133" s="13" t="s">
        <v>205</v>
      </c>
      <c r="B133" s="13" t="s">
        <v>211</v>
      </c>
      <c r="C133" s="13">
        <v>750</v>
      </c>
      <c r="D133" s="13">
        <v>12</v>
      </c>
      <c r="E133" s="13">
        <v>2020</v>
      </c>
      <c r="F133" s="13">
        <v>240</v>
      </c>
      <c r="G133" s="1">
        <f t="shared" si="89"/>
        <v>21</v>
      </c>
      <c r="H133" s="13">
        <f t="shared" si="90"/>
        <v>29.99</v>
      </c>
      <c r="I133" s="13">
        <v>5720</v>
      </c>
    </row>
    <row r="134" spans="1:9" s="4" customFormat="1" x14ac:dyDescent="0.25">
      <c r="A134" s="13" t="s">
        <v>205</v>
      </c>
      <c r="B134" s="13" t="s">
        <v>208</v>
      </c>
      <c r="C134" s="13">
        <v>750</v>
      </c>
      <c r="D134" s="13">
        <v>12</v>
      </c>
      <c r="E134" s="13">
        <v>2021</v>
      </c>
      <c r="F134" s="13">
        <v>228</v>
      </c>
      <c r="G134" s="1">
        <f t="shared" si="89"/>
        <v>20</v>
      </c>
      <c r="H134" s="13">
        <f t="shared" si="90"/>
        <v>28.49</v>
      </c>
      <c r="I134" s="13">
        <v>5723</v>
      </c>
    </row>
    <row r="135" spans="1:9" s="4" customFormat="1" x14ac:dyDescent="0.25">
      <c r="A135" s="13" t="s">
        <v>205</v>
      </c>
      <c r="B135" s="13" t="s">
        <v>209</v>
      </c>
      <c r="C135" s="13">
        <v>750</v>
      </c>
      <c r="D135" s="13">
        <v>12</v>
      </c>
      <c r="E135" s="13">
        <v>2018</v>
      </c>
      <c r="F135" s="13">
        <v>344</v>
      </c>
      <c r="G135" s="1">
        <f t="shared" si="89"/>
        <v>29.666666666666668</v>
      </c>
      <c r="H135" s="13">
        <f t="shared" si="90"/>
        <v>42.99</v>
      </c>
      <c r="I135" s="13">
        <v>5722</v>
      </c>
    </row>
    <row r="136" spans="1:9" s="4" customFormat="1" x14ac:dyDescent="0.25">
      <c r="A136" s="13" t="s">
        <v>205</v>
      </c>
      <c r="B136" s="13" t="s">
        <v>206</v>
      </c>
      <c r="C136" s="13">
        <v>750</v>
      </c>
      <c r="D136" s="13">
        <v>12</v>
      </c>
      <c r="E136" s="13">
        <v>2022</v>
      </c>
      <c r="F136" s="13">
        <v>228</v>
      </c>
      <c r="G136" s="1">
        <f t="shared" ref="G136:G141" si="91">SUM(F136/12)+1</f>
        <v>20</v>
      </c>
      <c r="H136" s="13">
        <f t="shared" ref="H136:H141" si="92">SUM(F136/8)-0.01</f>
        <v>28.49</v>
      </c>
      <c r="I136" s="13">
        <v>5725</v>
      </c>
    </row>
    <row r="137" spans="1:9" s="4" customFormat="1" x14ac:dyDescent="0.25">
      <c r="A137" s="13" t="s">
        <v>205</v>
      </c>
      <c r="B137" s="13" t="s">
        <v>207</v>
      </c>
      <c r="C137" s="13">
        <v>750</v>
      </c>
      <c r="D137" s="13">
        <v>12</v>
      </c>
      <c r="E137" s="13">
        <v>2022</v>
      </c>
      <c r="F137" s="13">
        <v>240</v>
      </c>
      <c r="G137" s="1">
        <f t="shared" si="91"/>
        <v>21</v>
      </c>
      <c r="H137" s="13">
        <f t="shared" si="92"/>
        <v>29.99</v>
      </c>
      <c r="I137" s="13">
        <v>5724</v>
      </c>
    </row>
    <row r="138" spans="1:9" s="4" customFormat="1" x14ac:dyDescent="0.25">
      <c r="A138" s="13" t="s">
        <v>205</v>
      </c>
      <c r="B138" s="13" t="s">
        <v>210</v>
      </c>
      <c r="C138" s="13">
        <v>750</v>
      </c>
      <c r="D138" s="13">
        <v>12</v>
      </c>
      <c r="E138" s="13">
        <v>2022</v>
      </c>
      <c r="F138" s="13">
        <v>220</v>
      </c>
      <c r="G138" s="1">
        <f t="shared" si="91"/>
        <v>19.333333333333332</v>
      </c>
      <c r="H138" s="13">
        <f t="shared" si="92"/>
        <v>27.49</v>
      </c>
      <c r="I138" s="13">
        <v>5726</v>
      </c>
    </row>
    <row r="139" spans="1:9" s="4" customFormat="1" x14ac:dyDescent="0.25">
      <c r="A139" s="13" t="s">
        <v>205</v>
      </c>
      <c r="B139" s="13" t="s">
        <v>211</v>
      </c>
      <c r="C139" s="13">
        <v>750</v>
      </c>
      <c r="D139" s="13">
        <v>12</v>
      </c>
      <c r="E139" s="13">
        <v>2021</v>
      </c>
      <c r="F139" s="13">
        <v>264</v>
      </c>
      <c r="G139" s="1">
        <f t="shared" si="91"/>
        <v>23</v>
      </c>
      <c r="H139" s="13">
        <f t="shared" si="92"/>
        <v>32.99</v>
      </c>
      <c r="I139" s="13">
        <v>5727</v>
      </c>
    </row>
    <row r="140" spans="1:9" s="4" customFormat="1" x14ac:dyDescent="0.25">
      <c r="A140" s="13" t="s">
        <v>205</v>
      </c>
      <c r="B140" s="13" t="s">
        <v>208</v>
      </c>
      <c r="C140" s="13">
        <v>750</v>
      </c>
      <c r="D140" s="13">
        <v>12</v>
      </c>
      <c r="E140" s="13">
        <v>2022</v>
      </c>
      <c r="F140" s="13">
        <v>232</v>
      </c>
      <c r="G140" s="1">
        <f t="shared" si="91"/>
        <v>20.333333333333332</v>
      </c>
      <c r="H140" s="13">
        <f t="shared" si="92"/>
        <v>28.99</v>
      </c>
      <c r="I140" s="13">
        <v>5730</v>
      </c>
    </row>
    <row r="141" spans="1:9" s="4" customFormat="1" x14ac:dyDescent="0.25">
      <c r="A141" s="13" t="s">
        <v>205</v>
      </c>
      <c r="B141" s="13" t="s">
        <v>209</v>
      </c>
      <c r="C141" s="13">
        <v>750</v>
      </c>
      <c r="D141" s="13">
        <v>12</v>
      </c>
      <c r="E141" s="13">
        <v>2020</v>
      </c>
      <c r="F141" s="13">
        <v>320</v>
      </c>
      <c r="G141" s="1">
        <f t="shared" si="91"/>
        <v>27.666666666666668</v>
      </c>
      <c r="H141" s="13">
        <f t="shared" si="92"/>
        <v>39.99</v>
      </c>
      <c r="I141" s="13">
        <v>5729</v>
      </c>
    </row>
    <row r="142" spans="1:9" s="4" customFormat="1" x14ac:dyDescent="0.25">
      <c r="A142" s="13" t="s">
        <v>136</v>
      </c>
      <c r="B142" s="13" t="s">
        <v>192</v>
      </c>
      <c r="C142" s="13">
        <v>750</v>
      </c>
      <c r="D142" s="13">
        <v>12</v>
      </c>
      <c r="E142" s="13">
        <v>2022</v>
      </c>
      <c r="F142" s="13">
        <v>140</v>
      </c>
      <c r="G142" s="1">
        <f t="shared" ref="G142" si="93">SUM(F142/12)+1</f>
        <v>12.666666666666666</v>
      </c>
      <c r="H142" s="13">
        <f t="shared" ref="H142" si="94">SUM(F142/8)-0.01</f>
        <v>17.489999999999998</v>
      </c>
      <c r="I142" s="13">
        <v>8249</v>
      </c>
    </row>
    <row r="143" spans="1:9" s="4" customFormat="1" x14ac:dyDescent="0.25">
      <c r="A143" s="13" t="s">
        <v>136</v>
      </c>
      <c r="B143" s="13" t="s">
        <v>340</v>
      </c>
      <c r="C143" s="13">
        <v>750</v>
      </c>
      <c r="D143" s="13">
        <v>12</v>
      </c>
      <c r="E143" s="13">
        <v>2018</v>
      </c>
      <c r="F143" s="13">
        <v>104</v>
      </c>
      <c r="G143" s="1">
        <f t="shared" ref="G143:G150" si="95">SUM(F143/12)+1</f>
        <v>9.6666666666666661</v>
      </c>
      <c r="H143" s="13">
        <f t="shared" ref="H143:H150" si="96">SUM(F143/8)-0.01</f>
        <v>12.99</v>
      </c>
      <c r="I143" s="13">
        <v>8245</v>
      </c>
    </row>
    <row r="144" spans="1:9" s="4" customFormat="1" x14ac:dyDescent="0.25">
      <c r="A144" s="13" t="s">
        <v>136</v>
      </c>
      <c r="B144" s="13" t="s">
        <v>340</v>
      </c>
      <c r="C144" s="13">
        <v>750</v>
      </c>
      <c r="D144" s="13">
        <v>12</v>
      </c>
      <c r="E144" s="13">
        <v>2020</v>
      </c>
      <c r="F144" s="13">
        <v>140</v>
      </c>
      <c r="G144" s="1">
        <f t="shared" si="95"/>
        <v>12.666666666666666</v>
      </c>
      <c r="H144" s="13">
        <f t="shared" si="96"/>
        <v>17.489999999999998</v>
      </c>
      <c r="I144" s="13">
        <v>8247</v>
      </c>
    </row>
    <row r="145" spans="1:9" s="4" customFormat="1" x14ac:dyDescent="0.25">
      <c r="A145" s="13" t="s">
        <v>136</v>
      </c>
      <c r="B145" s="13" t="s">
        <v>340</v>
      </c>
      <c r="C145" s="13">
        <v>750</v>
      </c>
      <c r="D145" s="13">
        <v>12</v>
      </c>
      <c r="E145" s="13">
        <v>2021</v>
      </c>
      <c r="F145" s="13">
        <v>136</v>
      </c>
      <c r="G145" s="1">
        <f t="shared" ref="G145" si="97">SUM(F145/12)+1</f>
        <v>12.333333333333334</v>
      </c>
      <c r="H145" s="13">
        <f t="shared" ref="H145" si="98">SUM(F145/8)-0.01</f>
        <v>16.989999999999998</v>
      </c>
      <c r="I145" s="13">
        <v>8250</v>
      </c>
    </row>
    <row r="146" spans="1:9" s="4" customFormat="1" x14ac:dyDescent="0.25">
      <c r="A146" s="13" t="s">
        <v>136</v>
      </c>
      <c r="B146" s="13" t="s">
        <v>204</v>
      </c>
      <c r="C146" s="13">
        <v>750</v>
      </c>
      <c r="D146" s="13">
        <v>12</v>
      </c>
      <c r="E146" s="13">
        <v>2020</v>
      </c>
      <c r="F146" s="13">
        <v>148</v>
      </c>
      <c r="G146" s="1">
        <f t="shared" si="95"/>
        <v>13.333333333333334</v>
      </c>
      <c r="H146" s="13">
        <f t="shared" si="96"/>
        <v>18.489999999999998</v>
      </c>
      <c r="I146" s="13">
        <v>8248</v>
      </c>
    </row>
    <row r="147" spans="1:9" s="4" customFormat="1" x14ac:dyDescent="0.25">
      <c r="A147" s="13" t="s">
        <v>136</v>
      </c>
      <c r="B147" s="13" t="s">
        <v>204</v>
      </c>
      <c r="C147" s="13">
        <v>750</v>
      </c>
      <c r="D147" s="13">
        <v>12</v>
      </c>
      <c r="E147" s="13">
        <v>2021</v>
      </c>
      <c r="F147" s="13">
        <v>148</v>
      </c>
      <c r="G147" s="1">
        <f t="shared" ref="G147:G149" si="99">SUM(F147/12)+1</f>
        <v>13.333333333333334</v>
      </c>
      <c r="H147" s="13">
        <f t="shared" ref="H147:H149" si="100">SUM(F147/8)-0.01</f>
        <v>18.489999999999998</v>
      </c>
      <c r="I147" s="13">
        <v>8251</v>
      </c>
    </row>
    <row r="148" spans="1:9" s="4" customFormat="1" x14ac:dyDescent="0.25">
      <c r="A148" s="13" t="s">
        <v>347</v>
      </c>
      <c r="B148" s="13" t="s">
        <v>346</v>
      </c>
      <c r="C148" s="13">
        <v>750</v>
      </c>
      <c r="D148" s="13">
        <v>12</v>
      </c>
      <c r="E148" s="13">
        <v>2021</v>
      </c>
      <c r="F148" s="13">
        <v>228</v>
      </c>
      <c r="G148" s="1">
        <f t="shared" si="99"/>
        <v>20</v>
      </c>
      <c r="H148" s="13">
        <f t="shared" si="100"/>
        <v>28.49</v>
      </c>
      <c r="I148" s="13">
        <v>39114</v>
      </c>
    </row>
    <row r="149" spans="1:9" s="4" customFormat="1" x14ac:dyDescent="0.25">
      <c r="A149" s="13" t="s">
        <v>347</v>
      </c>
      <c r="B149" s="13" t="s">
        <v>348</v>
      </c>
      <c r="C149" s="13">
        <v>750</v>
      </c>
      <c r="D149" s="13">
        <v>12</v>
      </c>
      <c r="E149" s="13">
        <v>2019</v>
      </c>
      <c r="F149" s="13">
        <v>336</v>
      </c>
      <c r="G149" s="1">
        <f t="shared" si="99"/>
        <v>29</v>
      </c>
      <c r="H149" s="13">
        <f t="shared" si="100"/>
        <v>41.99</v>
      </c>
      <c r="I149" s="13">
        <v>39110</v>
      </c>
    </row>
    <row r="150" spans="1:9" s="4" customFormat="1" x14ac:dyDescent="0.25">
      <c r="A150" s="13" t="s">
        <v>291</v>
      </c>
      <c r="B150" s="13" t="s">
        <v>253</v>
      </c>
      <c r="C150" s="13">
        <v>750</v>
      </c>
      <c r="D150" s="13">
        <v>12</v>
      </c>
      <c r="E150" s="13">
        <v>2021</v>
      </c>
      <c r="F150" s="13">
        <v>188</v>
      </c>
      <c r="G150" s="1">
        <f t="shared" si="95"/>
        <v>16.666666666666664</v>
      </c>
      <c r="H150" s="13">
        <f t="shared" si="96"/>
        <v>23.49</v>
      </c>
      <c r="I150" s="13">
        <v>4630</v>
      </c>
    </row>
    <row r="151" spans="1:9" s="4" customFormat="1" x14ac:dyDescent="0.25">
      <c r="A151" s="13" t="s">
        <v>291</v>
      </c>
      <c r="B151" s="13" t="s">
        <v>132</v>
      </c>
      <c r="C151" s="13">
        <v>750</v>
      </c>
      <c r="D151" s="13">
        <v>12</v>
      </c>
      <c r="E151" s="13">
        <v>2021</v>
      </c>
      <c r="F151" s="13">
        <v>200</v>
      </c>
      <c r="G151" s="1">
        <f t="shared" ref="G151:G153" si="101">SUM(F151/12)+1</f>
        <v>17.666666666666668</v>
      </c>
      <c r="H151" s="13">
        <f t="shared" ref="H151:H153" si="102">SUM(F151/8)-0.01</f>
        <v>24.99</v>
      </c>
      <c r="I151" s="13">
        <v>4629</v>
      </c>
    </row>
    <row r="152" spans="1:9" s="4" customFormat="1" x14ac:dyDescent="0.25">
      <c r="A152" s="13" t="s">
        <v>291</v>
      </c>
      <c r="B152" s="13" t="s">
        <v>292</v>
      </c>
      <c r="C152" s="13">
        <v>750</v>
      </c>
      <c r="D152" s="13">
        <v>12</v>
      </c>
      <c r="E152" s="13">
        <v>2022</v>
      </c>
      <c r="F152" s="13">
        <v>220</v>
      </c>
      <c r="G152" s="1">
        <f t="shared" si="101"/>
        <v>19.333333333333332</v>
      </c>
      <c r="H152" s="13">
        <f t="shared" si="102"/>
        <v>27.49</v>
      </c>
      <c r="I152" s="13">
        <v>4628</v>
      </c>
    </row>
    <row r="153" spans="1:9" s="4" customFormat="1" x14ac:dyDescent="0.25">
      <c r="A153" s="13" t="s">
        <v>291</v>
      </c>
      <c r="B153" s="13" t="s">
        <v>293</v>
      </c>
      <c r="C153" s="13">
        <v>750</v>
      </c>
      <c r="D153" s="13">
        <v>12</v>
      </c>
      <c r="E153" s="13">
        <v>2020</v>
      </c>
      <c r="F153" s="13">
        <v>336</v>
      </c>
      <c r="G153" s="1">
        <f t="shared" si="101"/>
        <v>29</v>
      </c>
      <c r="H153" s="13">
        <f t="shared" si="102"/>
        <v>41.99</v>
      </c>
      <c r="I153" s="13">
        <v>4631</v>
      </c>
    </row>
    <row r="154" spans="1:9" s="4" customFormat="1" x14ac:dyDescent="0.25">
      <c r="A154" s="13" t="s">
        <v>10</v>
      </c>
      <c r="B154" s="13" t="s">
        <v>29</v>
      </c>
      <c r="C154" s="13">
        <v>750</v>
      </c>
      <c r="D154" s="13">
        <v>12</v>
      </c>
      <c r="E154" s="13">
        <v>2019</v>
      </c>
      <c r="F154" s="13">
        <v>96</v>
      </c>
      <c r="G154" s="1">
        <f>SUM(F154/12)+1</f>
        <v>9</v>
      </c>
      <c r="H154" s="13">
        <f>SUM(F154/8)-0.01</f>
        <v>11.99</v>
      </c>
      <c r="I154" s="13">
        <v>4726</v>
      </c>
    </row>
    <row r="155" spans="1:9" s="4" customFormat="1" x14ac:dyDescent="0.25">
      <c r="A155" s="13" t="s">
        <v>10</v>
      </c>
      <c r="B155" s="13" t="s">
        <v>34</v>
      </c>
      <c r="C155" s="13">
        <v>750</v>
      </c>
      <c r="D155" s="13">
        <v>12</v>
      </c>
      <c r="E155" s="13">
        <v>2016</v>
      </c>
      <c r="F155" s="13">
        <v>96</v>
      </c>
      <c r="G155" s="1">
        <f>SUM(F155/12)+1</f>
        <v>9</v>
      </c>
      <c r="H155" s="13">
        <f t="shared" ref="H155:H165" si="103">SUM(F155/8)-0.01</f>
        <v>11.99</v>
      </c>
      <c r="I155" s="13">
        <v>4724</v>
      </c>
    </row>
    <row r="156" spans="1:9" s="4" customFormat="1" x14ac:dyDescent="0.25">
      <c r="A156" s="13" t="s">
        <v>10</v>
      </c>
      <c r="B156" s="13" t="s">
        <v>29</v>
      </c>
      <c r="C156" s="13">
        <v>750</v>
      </c>
      <c r="D156" s="13">
        <v>12</v>
      </c>
      <c r="E156" s="13">
        <v>2021</v>
      </c>
      <c r="F156" s="13">
        <v>128</v>
      </c>
      <c r="G156" s="1">
        <f t="shared" ref="G156:G157" si="104">SUM(F156/12)+1</f>
        <v>11.666666666666666</v>
      </c>
      <c r="H156" s="13">
        <f t="shared" ref="H156:H157" si="105">SUM(F156/8)-0.01</f>
        <v>15.99</v>
      </c>
      <c r="I156" s="13">
        <v>4731</v>
      </c>
    </row>
    <row r="157" spans="1:9" s="4" customFormat="1" x14ac:dyDescent="0.25">
      <c r="A157" s="13" t="s">
        <v>10</v>
      </c>
      <c r="B157" s="13" t="s">
        <v>34</v>
      </c>
      <c r="C157" s="13">
        <v>750</v>
      </c>
      <c r="D157" s="13">
        <v>12</v>
      </c>
      <c r="E157" s="13">
        <v>2019</v>
      </c>
      <c r="F157" s="13">
        <v>128</v>
      </c>
      <c r="G157" s="1">
        <f t="shared" si="104"/>
        <v>11.666666666666666</v>
      </c>
      <c r="H157" s="13">
        <f t="shared" si="105"/>
        <v>15.99</v>
      </c>
      <c r="I157" s="13">
        <v>4730</v>
      </c>
    </row>
    <row r="158" spans="1:9" s="4" customFormat="1" x14ac:dyDescent="0.25">
      <c r="A158" s="13" t="s">
        <v>82</v>
      </c>
      <c r="B158" s="13" t="s">
        <v>90</v>
      </c>
      <c r="C158" s="13">
        <v>750</v>
      </c>
      <c r="D158" s="13">
        <v>12</v>
      </c>
      <c r="E158" s="13">
        <v>2020</v>
      </c>
      <c r="F158" s="13">
        <v>348</v>
      </c>
      <c r="G158" s="1">
        <f>SUM(F158/12)+1</f>
        <v>30</v>
      </c>
      <c r="H158" s="13">
        <f t="shared" si="103"/>
        <v>43.49</v>
      </c>
      <c r="I158" s="5" t="s">
        <v>217</v>
      </c>
    </row>
    <row r="159" spans="1:9" s="4" customFormat="1" x14ac:dyDescent="0.25">
      <c r="A159" s="13" t="s">
        <v>82</v>
      </c>
      <c r="B159" s="13" t="s">
        <v>83</v>
      </c>
      <c r="C159" s="13">
        <v>750</v>
      </c>
      <c r="D159" s="13">
        <v>12</v>
      </c>
      <c r="E159" s="13">
        <v>2018</v>
      </c>
      <c r="F159" s="13">
        <v>446</v>
      </c>
      <c r="G159" s="1">
        <f>SUM(F159/12)+1</f>
        <v>38.166666666666664</v>
      </c>
      <c r="H159" s="13">
        <f t="shared" si="103"/>
        <v>55.74</v>
      </c>
      <c r="I159" s="5" t="s">
        <v>218</v>
      </c>
    </row>
    <row r="160" spans="1:9" s="4" customFormat="1" x14ac:dyDescent="0.25">
      <c r="A160" s="13" t="s">
        <v>82</v>
      </c>
      <c r="B160" s="13" t="s">
        <v>83</v>
      </c>
      <c r="C160" s="13">
        <v>750</v>
      </c>
      <c r="D160" s="13">
        <v>12</v>
      </c>
      <c r="E160" s="13">
        <v>2020</v>
      </c>
      <c r="F160" s="13">
        <v>464</v>
      </c>
      <c r="G160" s="1">
        <f>SUM(F160/12)+1</f>
        <v>39.666666666666664</v>
      </c>
      <c r="H160" s="13">
        <f t="shared" si="103"/>
        <v>57.99</v>
      </c>
      <c r="I160" s="5" t="s">
        <v>273</v>
      </c>
    </row>
    <row r="161" spans="1:9" s="4" customFormat="1" x14ac:dyDescent="0.25">
      <c r="A161" s="13" t="s">
        <v>146</v>
      </c>
      <c r="B161" s="13" t="s">
        <v>86</v>
      </c>
      <c r="C161" s="13">
        <v>750</v>
      </c>
      <c r="D161" s="13">
        <v>12</v>
      </c>
      <c r="E161" s="13">
        <v>2020</v>
      </c>
      <c r="F161" s="13">
        <v>252</v>
      </c>
      <c r="G161" s="1">
        <f t="shared" ref="G161" si="106">SUM(F161/12)+1</f>
        <v>22</v>
      </c>
      <c r="H161" s="13">
        <f t="shared" si="103"/>
        <v>31.49</v>
      </c>
      <c r="I161" s="5" t="s">
        <v>147</v>
      </c>
    </row>
    <row r="162" spans="1:9" s="4" customFormat="1" x14ac:dyDescent="0.25">
      <c r="A162" s="13" t="s">
        <v>142</v>
      </c>
      <c r="B162" s="13" t="s">
        <v>143</v>
      </c>
      <c r="C162" s="13">
        <v>750</v>
      </c>
      <c r="D162" s="13">
        <v>12</v>
      </c>
      <c r="E162" s="13">
        <v>2019</v>
      </c>
      <c r="F162" s="13">
        <v>268</v>
      </c>
      <c r="G162" s="1">
        <f t="shared" ref="G162:G166" si="107">SUM(F162/12)+1</f>
        <v>23.333333333333332</v>
      </c>
      <c r="H162" s="13">
        <f t="shared" si="103"/>
        <v>33.49</v>
      </c>
      <c r="I162" s="7" t="s">
        <v>148</v>
      </c>
    </row>
    <row r="163" spans="1:9" s="4" customFormat="1" x14ac:dyDescent="0.25">
      <c r="A163" s="13" t="s">
        <v>142</v>
      </c>
      <c r="B163" s="13" t="s">
        <v>228</v>
      </c>
      <c r="C163" s="13">
        <v>750</v>
      </c>
      <c r="D163" s="13">
        <v>12</v>
      </c>
      <c r="E163" s="13">
        <v>2019</v>
      </c>
      <c r="F163" s="13">
        <v>232</v>
      </c>
      <c r="G163" s="1">
        <f t="shared" si="107"/>
        <v>20.333333333333332</v>
      </c>
      <c r="H163" s="13">
        <f t="shared" si="103"/>
        <v>28.99</v>
      </c>
      <c r="I163" s="7" t="s">
        <v>239</v>
      </c>
    </row>
    <row r="164" spans="1:9" s="4" customFormat="1" x14ac:dyDescent="0.25">
      <c r="A164" s="13" t="s">
        <v>142</v>
      </c>
      <c r="B164" s="13" t="s">
        <v>229</v>
      </c>
      <c r="C164" s="13">
        <v>750</v>
      </c>
      <c r="D164" s="13">
        <v>12</v>
      </c>
      <c r="E164" s="13">
        <v>2019</v>
      </c>
      <c r="F164" s="13">
        <v>232</v>
      </c>
      <c r="G164" s="1">
        <f t="shared" si="107"/>
        <v>20.333333333333332</v>
      </c>
      <c r="H164" s="13">
        <f t="shared" si="103"/>
        <v>28.99</v>
      </c>
      <c r="I164" s="7" t="s">
        <v>240</v>
      </c>
    </row>
    <row r="165" spans="1:9" s="4" customFormat="1" x14ac:dyDescent="0.25">
      <c r="A165" s="13" t="s">
        <v>142</v>
      </c>
      <c r="B165" s="13" t="s">
        <v>144</v>
      </c>
      <c r="C165" s="13">
        <v>750</v>
      </c>
      <c r="D165" s="13">
        <v>12</v>
      </c>
      <c r="E165" s="13">
        <v>2019</v>
      </c>
      <c r="F165" s="13">
        <v>256</v>
      </c>
      <c r="G165" s="1">
        <f t="shared" si="107"/>
        <v>22.333333333333332</v>
      </c>
      <c r="H165" s="13">
        <f t="shared" si="103"/>
        <v>31.99</v>
      </c>
      <c r="I165" s="7" t="s">
        <v>219</v>
      </c>
    </row>
    <row r="166" spans="1:9" s="4" customFormat="1" x14ac:dyDescent="0.25">
      <c r="A166" s="13" t="s">
        <v>142</v>
      </c>
      <c r="B166" s="13" t="s">
        <v>145</v>
      </c>
      <c r="C166" s="13">
        <v>750</v>
      </c>
      <c r="D166" s="13">
        <v>12</v>
      </c>
      <c r="E166" s="13">
        <v>2021</v>
      </c>
      <c r="F166" s="13">
        <v>228</v>
      </c>
      <c r="G166" s="1">
        <f t="shared" si="107"/>
        <v>20</v>
      </c>
      <c r="H166" s="13">
        <f t="shared" ref="H166" si="108">SUM(F166/8)-0.01</f>
        <v>28.49</v>
      </c>
      <c r="I166" s="7" t="s">
        <v>241</v>
      </c>
    </row>
    <row r="167" spans="1:9" s="4" customFormat="1" x14ac:dyDescent="0.25">
      <c r="A167" s="13" t="s">
        <v>81</v>
      </c>
      <c r="B167" s="13" t="s">
        <v>80</v>
      </c>
      <c r="C167" s="13">
        <v>750</v>
      </c>
      <c r="D167" s="13">
        <v>12</v>
      </c>
      <c r="E167" s="13">
        <v>2020</v>
      </c>
      <c r="F167" s="13">
        <v>160</v>
      </c>
      <c r="G167" s="1">
        <f t="shared" ref="G167:G201" si="109">SUM(F167/12)+1</f>
        <v>14.333333333333334</v>
      </c>
      <c r="H167" s="13">
        <f t="shared" ref="H167:H183" si="110">SUM(F167/8)-0.01</f>
        <v>19.989999999999998</v>
      </c>
      <c r="I167" s="5" t="s">
        <v>269</v>
      </c>
    </row>
    <row r="168" spans="1:9" s="4" customFormat="1" x14ac:dyDescent="0.25">
      <c r="A168" s="13" t="s">
        <v>81</v>
      </c>
      <c r="B168" s="13" t="s">
        <v>230</v>
      </c>
      <c r="C168" s="13">
        <v>750</v>
      </c>
      <c r="D168" s="13">
        <v>12</v>
      </c>
      <c r="E168" s="13">
        <v>2019</v>
      </c>
      <c r="F168" s="13">
        <v>300</v>
      </c>
      <c r="G168" s="1">
        <f t="shared" si="109"/>
        <v>26</v>
      </c>
      <c r="H168" s="13">
        <f t="shared" si="110"/>
        <v>37.49</v>
      </c>
      <c r="I168" s="5" t="s">
        <v>235</v>
      </c>
    </row>
    <row r="169" spans="1:9" s="4" customFormat="1" x14ac:dyDescent="0.25">
      <c r="A169" s="13" t="s">
        <v>81</v>
      </c>
      <c r="B169" s="13" t="s">
        <v>231</v>
      </c>
      <c r="C169" s="13">
        <v>750</v>
      </c>
      <c r="D169" s="13">
        <v>12</v>
      </c>
      <c r="E169" s="13">
        <v>2019</v>
      </c>
      <c r="F169" s="13">
        <v>404</v>
      </c>
      <c r="G169" s="1">
        <f t="shared" si="109"/>
        <v>34.666666666666664</v>
      </c>
      <c r="H169" s="13">
        <f t="shared" si="110"/>
        <v>50.49</v>
      </c>
      <c r="I169" s="5" t="s">
        <v>236</v>
      </c>
    </row>
    <row r="170" spans="1:9" s="4" customFormat="1" x14ac:dyDescent="0.25">
      <c r="A170" s="13" t="s">
        <v>81</v>
      </c>
      <c r="B170" s="13" t="s">
        <v>232</v>
      </c>
      <c r="C170" s="13">
        <v>750</v>
      </c>
      <c r="D170" s="13">
        <v>12</v>
      </c>
      <c r="E170" s="13">
        <v>2019</v>
      </c>
      <c r="F170" s="13">
        <v>800</v>
      </c>
      <c r="G170" s="1">
        <f t="shared" si="109"/>
        <v>67.666666666666671</v>
      </c>
      <c r="H170" s="13">
        <f t="shared" si="110"/>
        <v>99.99</v>
      </c>
      <c r="I170" s="5" t="s">
        <v>237</v>
      </c>
    </row>
    <row r="171" spans="1:9" s="4" customFormat="1" x14ac:dyDescent="0.25">
      <c r="A171" s="13" t="s">
        <v>81</v>
      </c>
      <c r="B171" s="13" t="s">
        <v>233</v>
      </c>
      <c r="C171" s="13">
        <v>750</v>
      </c>
      <c r="D171" s="13">
        <v>12</v>
      </c>
      <c r="E171" s="13">
        <v>2019</v>
      </c>
      <c r="F171" s="13">
        <v>800</v>
      </c>
      <c r="G171" s="1">
        <f t="shared" si="109"/>
        <v>67.666666666666671</v>
      </c>
      <c r="H171" s="13">
        <f t="shared" si="110"/>
        <v>99.99</v>
      </c>
      <c r="I171" s="5" t="s">
        <v>238</v>
      </c>
    </row>
    <row r="172" spans="1:9" s="4" customFormat="1" x14ac:dyDescent="0.25">
      <c r="A172" s="13" t="s">
        <v>81</v>
      </c>
      <c r="B172" s="13" t="s">
        <v>230</v>
      </c>
      <c r="C172" s="13">
        <v>750</v>
      </c>
      <c r="D172" s="13">
        <v>12</v>
      </c>
      <c r="E172" s="13">
        <v>2021</v>
      </c>
      <c r="F172" s="13">
        <v>344</v>
      </c>
      <c r="G172" s="1">
        <f t="shared" si="109"/>
        <v>29.666666666666668</v>
      </c>
      <c r="H172" s="13">
        <f t="shared" si="110"/>
        <v>42.99</v>
      </c>
      <c r="I172" s="5" t="s">
        <v>298</v>
      </c>
    </row>
    <row r="173" spans="1:9" s="4" customFormat="1" x14ac:dyDescent="0.25">
      <c r="A173" s="13" t="s">
        <v>81</v>
      </c>
      <c r="B173" s="13" t="s">
        <v>231</v>
      </c>
      <c r="C173" s="13">
        <v>750</v>
      </c>
      <c r="D173" s="13">
        <v>12</v>
      </c>
      <c r="E173" s="13">
        <v>2020</v>
      </c>
      <c r="F173" s="13">
        <v>440</v>
      </c>
      <c r="G173" s="1">
        <f t="shared" ref="G173:G178" si="111">SUM(F173/12)+1</f>
        <v>37.666666666666664</v>
      </c>
      <c r="H173" s="13">
        <f t="shared" ref="H173:H178" si="112">SUM(F173/8)-0.01</f>
        <v>54.99</v>
      </c>
      <c r="I173" s="5" t="s">
        <v>299</v>
      </c>
    </row>
    <row r="174" spans="1:9" s="4" customFormat="1" x14ac:dyDescent="0.25">
      <c r="A174" s="13" t="s">
        <v>81</v>
      </c>
      <c r="B174" s="13" t="s">
        <v>232</v>
      </c>
      <c r="C174" s="13">
        <v>750</v>
      </c>
      <c r="D174" s="13">
        <v>12</v>
      </c>
      <c r="E174" s="13">
        <v>2020</v>
      </c>
      <c r="F174" s="13">
        <v>876</v>
      </c>
      <c r="G174" s="1">
        <f t="shared" si="111"/>
        <v>74</v>
      </c>
      <c r="H174" s="13">
        <f t="shared" si="112"/>
        <v>109.49</v>
      </c>
      <c r="I174" s="5" t="s">
        <v>300</v>
      </c>
    </row>
    <row r="175" spans="1:9" s="4" customFormat="1" x14ac:dyDescent="0.25">
      <c r="A175" s="13" t="s">
        <v>81</v>
      </c>
      <c r="B175" s="13" t="s">
        <v>302</v>
      </c>
      <c r="C175" s="13">
        <v>750</v>
      </c>
      <c r="D175" s="13">
        <v>12</v>
      </c>
      <c r="E175" s="13">
        <v>2020</v>
      </c>
      <c r="F175" s="13">
        <v>588</v>
      </c>
      <c r="G175" s="1">
        <f t="shared" si="111"/>
        <v>50</v>
      </c>
      <c r="H175" s="13">
        <f t="shared" si="112"/>
        <v>73.489999999999995</v>
      </c>
      <c r="I175" s="5" t="s">
        <v>301</v>
      </c>
    </row>
    <row r="176" spans="1:9" s="4" customFormat="1" x14ac:dyDescent="0.25">
      <c r="A176" s="13" t="s">
        <v>81</v>
      </c>
      <c r="B176" s="13" t="s">
        <v>303</v>
      </c>
      <c r="C176" s="13">
        <v>750</v>
      </c>
      <c r="D176" s="13">
        <v>12</v>
      </c>
      <c r="E176" s="13">
        <v>2020</v>
      </c>
      <c r="F176" s="13">
        <v>876</v>
      </c>
      <c r="G176" s="1">
        <f t="shared" si="111"/>
        <v>74</v>
      </c>
      <c r="H176" s="13">
        <f t="shared" si="112"/>
        <v>109.49</v>
      </c>
      <c r="I176" s="5" t="s">
        <v>306</v>
      </c>
    </row>
    <row r="177" spans="1:9" s="4" customFormat="1" x14ac:dyDescent="0.25">
      <c r="A177" s="13" t="s">
        <v>81</v>
      </c>
      <c r="B177" s="13" t="s">
        <v>304</v>
      </c>
      <c r="C177" s="13">
        <v>750</v>
      </c>
      <c r="D177" s="13">
        <v>12</v>
      </c>
      <c r="E177" s="13">
        <v>2020</v>
      </c>
      <c r="F177" s="13">
        <v>876</v>
      </c>
      <c r="G177" s="1">
        <f t="shared" si="111"/>
        <v>74</v>
      </c>
      <c r="H177" s="13">
        <f t="shared" si="112"/>
        <v>109.49</v>
      </c>
      <c r="I177" s="5" t="s">
        <v>307</v>
      </c>
    </row>
    <row r="178" spans="1:9" s="4" customFormat="1" x14ac:dyDescent="0.25">
      <c r="A178" s="13" t="s">
        <v>81</v>
      </c>
      <c r="B178" s="13" t="s">
        <v>305</v>
      </c>
      <c r="C178" s="13">
        <v>750</v>
      </c>
      <c r="D178" s="13">
        <v>12</v>
      </c>
      <c r="E178" s="13">
        <v>2020</v>
      </c>
      <c r="F178" s="13">
        <v>1320</v>
      </c>
      <c r="G178" s="1">
        <f t="shared" si="111"/>
        <v>111</v>
      </c>
      <c r="H178" s="13">
        <f t="shared" si="112"/>
        <v>164.99</v>
      </c>
      <c r="I178" s="5" t="s">
        <v>308</v>
      </c>
    </row>
    <row r="179" spans="1:9" s="4" customFormat="1" x14ac:dyDescent="0.25">
      <c r="A179" s="13" t="s">
        <v>8</v>
      </c>
      <c r="B179" s="13" t="s">
        <v>234</v>
      </c>
      <c r="C179" s="13">
        <v>750</v>
      </c>
      <c r="D179" s="13">
        <v>12</v>
      </c>
      <c r="E179" s="13">
        <v>2021</v>
      </c>
      <c r="F179" s="13">
        <v>228</v>
      </c>
      <c r="G179" s="1">
        <f t="shared" ref="G179:G180" si="113">SUM(F179/12)+1</f>
        <v>20</v>
      </c>
      <c r="H179" s="13">
        <f>SUM(F179/8)-0.01</f>
        <v>28.49</v>
      </c>
      <c r="I179" s="13">
        <v>70180</v>
      </c>
    </row>
    <row r="180" spans="1:9" s="4" customFormat="1" x14ac:dyDescent="0.25">
      <c r="A180" s="13" t="s">
        <v>8</v>
      </c>
      <c r="B180" s="13" t="s">
        <v>3</v>
      </c>
      <c r="C180" s="13">
        <v>750</v>
      </c>
      <c r="D180" s="13">
        <v>12</v>
      </c>
      <c r="E180" s="13">
        <v>2022</v>
      </c>
      <c r="F180" s="13">
        <v>156</v>
      </c>
      <c r="G180" s="1">
        <f t="shared" si="113"/>
        <v>14</v>
      </c>
      <c r="H180" s="13">
        <f>SUM(F180/8)-0.01</f>
        <v>19.489999999999998</v>
      </c>
      <c r="I180" s="13">
        <v>70181</v>
      </c>
    </row>
    <row r="181" spans="1:9" s="4" customFormat="1" x14ac:dyDescent="0.25">
      <c r="A181" s="13" t="s">
        <v>8</v>
      </c>
      <c r="B181" s="13" t="s">
        <v>3</v>
      </c>
      <c r="C181" s="13">
        <v>750</v>
      </c>
      <c r="D181" s="13">
        <v>12</v>
      </c>
      <c r="E181" s="13">
        <v>2023</v>
      </c>
      <c r="F181" s="13">
        <v>156</v>
      </c>
      <c r="G181" s="1">
        <f t="shared" ref="G181" si="114">SUM(F181/12)+1</f>
        <v>14</v>
      </c>
      <c r="H181" s="13">
        <f>SUM(F181/8)-0.01</f>
        <v>19.489999999999998</v>
      </c>
      <c r="I181" s="13">
        <v>70184</v>
      </c>
    </row>
    <row r="182" spans="1:9" s="4" customFormat="1" x14ac:dyDescent="0.25">
      <c r="A182" s="13" t="s">
        <v>112</v>
      </c>
      <c r="B182" s="13" t="s">
        <v>113</v>
      </c>
      <c r="C182" s="13">
        <v>750</v>
      </c>
      <c r="D182" s="13">
        <v>12</v>
      </c>
      <c r="E182" s="13">
        <v>2016</v>
      </c>
      <c r="F182" s="13">
        <v>160</v>
      </c>
      <c r="G182" s="1">
        <f t="shared" si="109"/>
        <v>14.333333333333334</v>
      </c>
      <c r="H182" s="13">
        <f t="shared" si="110"/>
        <v>19.989999999999998</v>
      </c>
      <c r="I182" s="13">
        <v>3565</v>
      </c>
    </row>
    <row r="183" spans="1:9" s="4" customFormat="1" x14ac:dyDescent="0.25">
      <c r="A183" s="13" t="s">
        <v>112</v>
      </c>
      <c r="B183" s="13" t="s">
        <v>114</v>
      </c>
      <c r="C183" s="13">
        <v>750</v>
      </c>
      <c r="D183" s="13">
        <v>12</v>
      </c>
      <c r="E183" s="13">
        <v>2014</v>
      </c>
      <c r="F183" s="13">
        <v>180</v>
      </c>
      <c r="G183" s="1">
        <f t="shared" si="109"/>
        <v>16</v>
      </c>
      <c r="H183" s="13">
        <f t="shared" si="110"/>
        <v>22.49</v>
      </c>
      <c r="I183" s="13">
        <v>3563</v>
      </c>
    </row>
    <row r="184" spans="1:9" s="4" customFormat="1" x14ac:dyDescent="0.25">
      <c r="A184" s="13" t="s">
        <v>112</v>
      </c>
      <c r="B184" s="13" t="s">
        <v>115</v>
      </c>
      <c r="C184" s="13">
        <v>750</v>
      </c>
      <c r="D184" s="13">
        <v>12</v>
      </c>
      <c r="E184" s="13">
        <v>2013</v>
      </c>
      <c r="F184" s="13">
        <v>228</v>
      </c>
      <c r="G184" s="1">
        <f t="shared" si="109"/>
        <v>20</v>
      </c>
      <c r="H184" s="13">
        <f t="shared" ref="H184" si="115">SUM(F184/8)-0.01</f>
        <v>28.49</v>
      </c>
      <c r="I184" s="13">
        <v>3564</v>
      </c>
    </row>
    <row r="185" spans="1:9" s="4" customFormat="1" x14ac:dyDescent="0.25">
      <c r="A185" s="13" t="s">
        <v>55</v>
      </c>
      <c r="B185" s="13" t="s">
        <v>57</v>
      </c>
      <c r="C185" s="13">
        <v>750</v>
      </c>
      <c r="D185" s="13">
        <v>12</v>
      </c>
      <c r="E185" s="13">
        <v>2020</v>
      </c>
      <c r="F185" s="13">
        <v>264</v>
      </c>
      <c r="G185" s="1">
        <f t="shared" ref="G185:G186" si="116">SUM(F185/12)+1</f>
        <v>23</v>
      </c>
      <c r="H185" s="13">
        <f t="shared" ref="H185:H186" si="117">SUM(F185/8)-0.01</f>
        <v>32.99</v>
      </c>
      <c r="I185" s="13">
        <v>6344</v>
      </c>
    </row>
    <row r="186" spans="1:9" s="4" customFormat="1" x14ac:dyDescent="0.25">
      <c r="A186" s="13" t="s">
        <v>55</v>
      </c>
      <c r="B186" s="13" t="s">
        <v>57</v>
      </c>
      <c r="C186" s="13">
        <v>750</v>
      </c>
      <c r="D186" s="13">
        <v>12</v>
      </c>
      <c r="E186" s="13">
        <v>2019</v>
      </c>
      <c r="F186" s="13">
        <v>348</v>
      </c>
      <c r="G186" s="1">
        <f t="shared" si="116"/>
        <v>30</v>
      </c>
      <c r="H186" s="13">
        <f t="shared" si="117"/>
        <v>43.49</v>
      </c>
      <c r="I186" s="13">
        <v>6345</v>
      </c>
    </row>
    <row r="187" spans="1:9" s="4" customFormat="1" x14ac:dyDescent="0.25">
      <c r="A187" s="13" t="s">
        <v>55</v>
      </c>
      <c r="B187" s="13" t="s">
        <v>56</v>
      </c>
      <c r="C187" s="13">
        <v>750</v>
      </c>
      <c r="D187" s="13">
        <v>12</v>
      </c>
      <c r="E187" s="13">
        <v>2021</v>
      </c>
      <c r="F187" s="13">
        <v>196</v>
      </c>
      <c r="G187" s="1">
        <f t="shared" ref="G187:G189" si="118">SUM(F187/12)+1</f>
        <v>17.333333333333332</v>
      </c>
      <c r="H187" s="13">
        <f t="shared" ref="H187:H189" si="119">SUM(F187/8)-0.01</f>
        <v>24.49</v>
      </c>
      <c r="I187" s="13">
        <v>6347</v>
      </c>
    </row>
    <row r="188" spans="1:9" s="4" customFormat="1" x14ac:dyDescent="0.25">
      <c r="A188" s="13" t="s">
        <v>55</v>
      </c>
      <c r="B188" s="13" t="s">
        <v>58</v>
      </c>
      <c r="C188" s="13">
        <v>750</v>
      </c>
      <c r="D188" s="13">
        <v>12</v>
      </c>
      <c r="E188" s="13">
        <v>2021</v>
      </c>
      <c r="F188" s="13">
        <v>156</v>
      </c>
      <c r="G188" s="1">
        <f t="shared" si="118"/>
        <v>14</v>
      </c>
      <c r="H188" s="13">
        <f t="shared" si="119"/>
        <v>19.489999999999998</v>
      </c>
      <c r="I188" s="13">
        <v>6346</v>
      </c>
    </row>
    <row r="189" spans="1:9" s="4" customFormat="1" x14ac:dyDescent="0.25">
      <c r="A189" s="13" t="s">
        <v>55</v>
      </c>
      <c r="B189" s="13" t="s">
        <v>57</v>
      </c>
      <c r="C189" s="13">
        <v>750</v>
      </c>
      <c r="D189" s="13">
        <v>12</v>
      </c>
      <c r="E189" s="13">
        <v>2019</v>
      </c>
      <c r="F189" s="13">
        <v>342</v>
      </c>
      <c r="G189" s="1">
        <f t="shared" si="118"/>
        <v>29.5</v>
      </c>
      <c r="H189" s="13">
        <f t="shared" si="119"/>
        <v>42.74</v>
      </c>
      <c r="I189" s="13">
        <v>6345</v>
      </c>
    </row>
    <row r="190" spans="1:9" s="4" customFormat="1" x14ac:dyDescent="0.25">
      <c r="A190" s="13" t="s">
        <v>55</v>
      </c>
      <c r="B190" s="13" t="s">
        <v>56</v>
      </c>
      <c r="C190" s="13">
        <v>750</v>
      </c>
      <c r="D190" s="13">
        <v>12</v>
      </c>
      <c r="E190" s="13">
        <v>2021</v>
      </c>
      <c r="F190" s="13">
        <v>200</v>
      </c>
      <c r="G190" s="1">
        <f t="shared" ref="G190:G191" si="120">SUM(F190/12)+1</f>
        <v>17.666666666666668</v>
      </c>
      <c r="H190" s="13">
        <f t="shared" ref="H190:H191" si="121">SUM(F190/8)-0.01</f>
        <v>24.99</v>
      </c>
      <c r="I190" s="13">
        <v>6349</v>
      </c>
    </row>
    <row r="191" spans="1:9" s="4" customFormat="1" x14ac:dyDescent="0.25">
      <c r="A191" s="13" t="s">
        <v>55</v>
      </c>
      <c r="B191" s="13" t="s">
        <v>58</v>
      </c>
      <c r="C191" s="13">
        <v>750</v>
      </c>
      <c r="D191" s="13">
        <v>12</v>
      </c>
      <c r="E191" s="13">
        <v>2021</v>
      </c>
      <c r="F191" s="13">
        <v>160</v>
      </c>
      <c r="G191" s="1">
        <f t="shared" si="120"/>
        <v>14.333333333333334</v>
      </c>
      <c r="H191" s="13">
        <f t="shared" si="121"/>
        <v>19.989999999999998</v>
      </c>
      <c r="I191" s="13">
        <v>6348</v>
      </c>
    </row>
    <row r="192" spans="1:9" s="4" customFormat="1" x14ac:dyDescent="0.25">
      <c r="A192" s="13" t="s">
        <v>108</v>
      </c>
      <c r="B192" s="13" t="s">
        <v>18</v>
      </c>
      <c r="C192" s="13">
        <v>750</v>
      </c>
      <c r="D192" s="13">
        <v>12</v>
      </c>
      <c r="E192" s="13">
        <v>2014</v>
      </c>
      <c r="F192" s="13">
        <v>454</v>
      </c>
      <c r="G192" s="1">
        <f t="shared" si="109"/>
        <v>38.833333333333336</v>
      </c>
      <c r="H192" s="13">
        <f t="shared" ref="H192:H194" si="122">SUM(F192/8)-0.01</f>
        <v>56.74</v>
      </c>
      <c r="I192" s="13">
        <v>3762</v>
      </c>
    </row>
    <row r="193" spans="1:9" s="4" customFormat="1" x14ac:dyDescent="0.25">
      <c r="A193" s="13" t="s">
        <v>108</v>
      </c>
      <c r="B193" s="13" t="s">
        <v>18</v>
      </c>
      <c r="C193" s="13">
        <v>750</v>
      </c>
      <c r="D193" s="13">
        <v>12</v>
      </c>
      <c r="E193" s="13">
        <v>2015</v>
      </c>
      <c r="F193" s="13">
        <v>480</v>
      </c>
      <c r="G193" s="1">
        <f t="shared" si="109"/>
        <v>41</v>
      </c>
      <c r="H193" s="13">
        <f t="shared" si="122"/>
        <v>59.99</v>
      </c>
      <c r="I193" s="13">
        <v>3767</v>
      </c>
    </row>
    <row r="194" spans="1:9" s="4" customFormat="1" x14ac:dyDescent="0.25">
      <c r="A194" s="13" t="s">
        <v>108</v>
      </c>
      <c r="B194" s="13" t="s">
        <v>18</v>
      </c>
      <c r="C194" s="13">
        <v>750</v>
      </c>
      <c r="D194" s="13">
        <v>12</v>
      </c>
      <c r="E194" s="13">
        <v>2016</v>
      </c>
      <c r="F194" s="13">
        <v>540</v>
      </c>
      <c r="G194" s="1">
        <f t="shared" si="109"/>
        <v>46</v>
      </c>
      <c r="H194" s="13">
        <f t="shared" si="122"/>
        <v>67.489999999999995</v>
      </c>
      <c r="I194" s="13">
        <v>3773</v>
      </c>
    </row>
    <row r="195" spans="1:9" s="4" customFormat="1" x14ac:dyDescent="0.25">
      <c r="A195" s="13" t="s">
        <v>108</v>
      </c>
      <c r="B195" s="13" t="s">
        <v>18</v>
      </c>
      <c r="C195" s="13">
        <v>750</v>
      </c>
      <c r="D195" s="13">
        <v>12</v>
      </c>
      <c r="E195" s="13">
        <v>2017</v>
      </c>
      <c r="F195" s="13">
        <v>500</v>
      </c>
      <c r="G195" s="1">
        <f>SUM(F195/12)+1</f>
        <v>42.666666666666664</v>
      </c>
      <c r="H195" s="13">
        <f>SUM(F195/8)-0.01</f>
        <v>62.49</v>
      </c>
      <c r="I195" s="13">
        <v>3777</v>
      </c>
    </row>
    <row r="196" spans="1:9" s="4" customFormat="1" x14ac:dyDescent="0.25">
      <c r="A196" s="13" t="s">
        <v>108</v>
      </c>
      <c r="B196" s="13" t="s">
        <v>18</v>
      </c>
      <c r="C196" s="13">
        <v>750</v>
      </c>
      <c r="D196" s="13">
        <v>12</v>
      </c>
      <c r="E196" s="13">
        <v>2018</v>
      </c>
      <c r="F196" s="13">
        <v>500</v>
      </c>
      <c r="G196" s="1">
        <f>SUM(F196/12)+1</f>
        <v>42.666666666666664</v>
      </c>
      <c r="H196" s="13">
        <f>SUM(F196/8)-0.01</f>
        <v>62.49</v>
      </c>
      <c r="I196" s="13">
        <v>3783</v>
      </c>
    </row>
    <row r="197" spans="1:9" s="4" customFormat="1" x14ac:dyDescent="0.25">
      <c r="A197" s="13" t="s">
        <v>108</v>
      </c>
      <c r="B197" s="13" t="s">
        <v>18</v>
      </c>
      <c r="C197" s="13">
        <v>750</v>
      </c>
      <c r="D197" s="13">
        <v>12</v>
      </c>
      <c r="E197" s="13">
        <v>2019</v>
      </c>
      <c r="F197" s="13">
        <v>556</v>
      </c>
      <c r="G197" s="1">
        <f>SUM(F197/12)+1</f>
        <v>47.333333333333336</v>
      </c>
      <c r="H197" s="13">
        <f>SUM(F197/8)-0.01</f>
        <v>69.489999999999995</v>
      </c>
      <c r="I197" s="13">
        <v>3788</v>
      </c>
    </row>
    <row r="198" spans="1:9" s="4" customFormat="1" x14ac:dyDescent="0.25">
      <c r="A198" s="13" t="s">
        <v>108</v>
      </c>
      <c r="B198" s="13" t="s">
        <v>109</v>
      </c>
      <c r="C198" s="13">
        <v>750</v>
      </c>
      <c r="D198" s="13">
        <v>12</v>
      </c>
      <c r="E198" s="13">
        <v>2014</v>
      </c>
      <c r="F198" s="13">
        <v>552</v>
      </c>
      <c r="G198" s="1">
        <f t="shared" si="109"/>
        <v>47</v>
      </c>
      <c r="H198" s="13">
        <f t="shared" ref="H198:H213" si="123">SUM(F198/8)-0.01</f>
        <v>68.989999999999995</v>
      </c>
      <c r="I198" s="13">
        <v>3764</v>
      </c>
    </row>
    <row r="199" spans="1:9" s="4" customFormat="1" x14ac:dyDescent="0.25">
      <c r="A199" s="13" t="s">
        <v>108</v>
      </c>
      <c r="B199" s="13" t="s">
        <v>109</v>
      </c>
      <c r="C199" s="13">
        <v>750</v>
      </c>
      <c r="D199" s="13">
        <v>12</v>
      </c>
      <c r="E199" s="13">
        <v>2015</v>
      </c>
      <c r="F199" s="13">
        <v>576</v>
      </c>
      <c r="G199" s="1">
        <f t="shared" si="109"/>
        <v>49</v>
      </c>
      <c r="H199" s="13">
        <f t="shared" si="123"/>
        <v>71.989999999999995</v>
      </c>
      <c r="I199" s="13">
        <v>3768</v>
      </c>
    </row>
    <row r="200" spans="1:9" s="4" customFormat="1" x14ac:dyDescent="0.25">
      <c r="A200" s="13" t="s">
        <v>108</v>
      </c>
      <c r="B200" s="13" t="s">
        <v>109</v>
      </c>
      <c r="C200" s="5" t="s">
        <v>28</v>
      </c>
      <c r="D200" s="13">
        <v>6</v>
      </c>
      <c r="E200" s="13">
        <v>2012</v>
      </c>
      <c r="F200" s="13">
        <v>672</v>
      </c>
      <c r="G200" s="1">
        <f t="shared" si="109"/>
        <v>57</v>
      </c>
      <c r="H200" s="13">
        <f t="shared" si="123"/>
        <v>83.99</v>
      </c>
      <c r="I200" s="13">
        <v>3754</v>
      </c>
    </row>
    <row r="201" spans="1:9" s="4" customFormat="1" x14ac:dyDescent="0.25">
      <c r="A201" s="13" t="s">
        <v>108</v>
      </c>
      <c r="B201" s="13" t="s">
        <v>109</v>
      </c>
      <c r="C201" s="5">
        <v>750</v>
      </c>
      <c r="D201" s="13">
        <v>12</v>
      </c>
      <c r="E201" s="13">
        <v>2016</v>
      </c>
      <c r="F201" s="13">
        <v>640</v>
      </c>
      <c r="G201" s="1">
        <f t="shared" si="109"/>
        <v>54.333333333333336</v>
      </c>
      <c r="H201" s="13">
        <f t="shared" si="123"/>
        <v>79.989999999999995</v>
      </c>
      <c r="I201" s="13">
        <v>3774</v>
      </c>
    </row>
    <row r="202" spans="1:9" s="4" customFormat="1" x14ac:dyDescent="0.25">
      <c r="A202" s="13" t="s">
        <v>108</v>
      </c>
      <c r="B202" s="13" t="s">
        <v>109</v>
      </c>
      <c r="C202" s="5" t="s">
        <v>28</v>
      </c>
      <c r="D202" s="13">
        <v>6</v>
      </c>
      <c r="E202" s="13">
        <v>2015</v>
      </c>
      <c r="F202" s="13">
        <v>700</v>
      </c>
      <c r="G202" s="1">
        <f t="shared" ref="G202" si="124">SUM(F202/12)+1</f>
        <v>59.333333333333336</v>
      </c>
      <c r="H202" s="13">
        <f t="shared" ref="H202" si="125">SUM(F202/8)-0.01</f>
        <v>87.49</v>
      </c>
      <c r="I202" s="13">
        <v>3770</v>
      </c>
    </row>
    <row r="203" spans="1:9" s="4" customFormat="1" x14ac:dyDescent="0.25">
      <c r="A203" s="13" t="s">
        <v>108</v>
      </c>
      <c r="B203" s="13" t="s">
        <v>109</v>
      </c>
      <c r="C203" s="5">
        <v>750</v>
      </c>
      <c r="D203" s="13">
        <v>12</v>
      </c>
      <c r="E203" s="13">
        <v>2017</v>
      </c>
      <c r="F203" s="13">
        <v>600</v>
      </c>
      <c r="G203" s="1">
        <f>SUM(F203/12)+1</f>
        <v>51</v>
      </c>
      <c r="H203" s="13">
        <f>SUM(F203/8)-0.01</f>
        <v>74.989999999999995</v>
      </c>
      <c r="I203" s="13">
        <v>3778</v>
      </c>
    </row>
    <row r="204" spans="1:9" s="4" customFormat="1" x14ac:dyDescent="0.25">
      <c r="A204" s="13" t="s">
        <v>108</v>
      </c>
      <c r="B204" s="13" t="s">
        <v>109</v>
      </c>
      <c r="C204" s="5">
        <v>750</v>
      </c>
      <c r="D204" s="13">
        <v>12</v>
      </c>
      <c r="E204" s="13">
        <v>2019</v>
      </c>
      <c r="F204" s="13">
        <v>700</v>
      </c>
      <c r="G204" s="1">
        <f>SUM(F204/12)+1</f>
        <v>59.333333333333336</v>
      </c>
      <c r="H204" s="13">
        <f>SUM(F204/8)-0.01</f>
        <v>87.49</v>
      </c>
      <c r="I204" s="13">
        <v>3789</v>
      </c>
    </row>
    <row r="205" spans="1:9" s="4" customFormat="1" x14ac:dyDescent="0.25">
      <c r="A205" s="13" t="s">
        <v>108</v>
      </c>
      <c r="B205" s="13" t="s">
        <v>109</v>
      </c>
      <c r="C205" s="5" t="s">
        <v>28</v>
      </c>
      <c r="D205" s="13">
        <v>6</v>
      </c>
      <c r="E205" s="13">
        <v>2019</v>
      </c>
      <c r="F205" s="13">
        <v>800</v>
      </c>
      <c r="G205" s="1">
        <f>SUM(F205/12)+1</f>
        <v>67.666666666666671</v>
      </c>
      <c r="H205" s="13">
        <f>SUM(F205/8)-0.01</f>
        <v>99.99</v>
      </c>
      <c r="I205" s="13">
        <v>3791</v>
      </c>
    </row>
    <row r="206" spans="1:9" s="4" customFormat="1" x14ac:dyDescent="0.25">
      <c r="A206" s="13" t="s">
        <v>108</v>
      </c>
      <c r="B206" s="13" t="s">
        <v>110</v>
      </c>
      <c r="C206" s="5" t="s">
        <v>28</v>
      </c>
      <c r="D206" s="13">
        <v>6</v>
      </c>
      <c r="E206" s="13">
        <v>2015</v>
      </c>
      <c r="F206" s="13">
        <v>720</v>
      </c>
      <c r="G206" s="1">
        <f>SUM(F206/6)+1</f>
        <v>121</v>
      </c>
      <c r="H206" s="13">
        <f t="shared" si="123"/>
        <v>89.99</v>
      </c>
      <c r="I206" s="13">
        <v>3771</v>
      </c>
    </row>
    <row r="207" spans="1:9" s="4" customFormat="1" x14ac:dyDescent="0.25">
      <c r="A207" s="13" t="s">
        <v>108</v>
      </c>
      <c r="B207" s="13" t="s">
        <v>110</v>
      </c>
      <c r="C207" s="13">
        <v>750</v>
      </c>
      <c r="D207" s="13">
        <v>12</v>
      </c>
      <c r="E207" s="13">
        <v>2017</v>
      </c>
      <c r="F207" s="13">
        <v>660</v>
      </c>
      <c r="G207" s="1">
        <f>SUM(F207/12)+1</f>
        <v>56</v>
      </c>
      <c r="H207" s="13">
        <f>SUM(F207/8)-0.01</f>
        <v>82.49</v>
      </c>
      <c r="I207" s="13">
        <v>3779</v>
      </c>
    </row>
    <row r="208" spans="1:9" s="4" customFormat="1" x14ac:dyDescent="0.25">
      <c r="A208" s="13" t="s">
        <v>108</v>
      </c>
      <c r="B208" s="13" t="s">
        <v>110</v>
      </c>
      <c r="C208" s="13">
        <v>750</v>
      </c>
      <c r="D208" s="13">
        <v>12</v>
      </c>
      <c r="E208" s="13">
        <v>2019</v>
      </c>
      <c r="F208" s="13">
        <v>768</v>
      </c>
      <c r="G208" s="1">
        <f>SUM(F208/12)+1</f>
        <v>65</v>
      </c>
      <c r="H208" s="13">
        <f>SUM(F208/8)-0.01</f>
        <v>95.99</v>
      </c>
      <c r="I208" s="13">
        <v>3790</v>
      </c>
    </row>
    <row r="209" spans="1:9" s="4" customFormat="1" x14ac:dyDescent="0.25">
      <c r="A209" s="13" t="s">
        <v>108</v>
      </c>
      <c r="B209" s="13" t="s">
        <v>110</v>
      </c>
      <c r="C209" s="5" t="s">
        <v>28</v>
      </c>
      <c r="D209" s="13">
        <v>6</v>
      </c>
      <c r="E209" s="13">
        <v>2019</v>
      </c>
      <c r="F209" s="13">
        <v>840</v>
      </c>
      <c r="G209" s="1">
        <f>SUM(F209/12)+1</f>
        <v>71</v>
      </c>
      <c r="H209" s="13">
        <f>SUM(F209/8)-0.01</f>
        <v>104.99</v>
      </c>
      <c r="I209" s="13">
        <v>3792</v>
      </c>
    </row>
    <row r="210" spans="1:9" s="4" customFormat="1" x14ac:dyDescent="0.25">
      <c r="A210" s="13" t="s">
        <v>108</v>
      </c>
      <c r="B210" s="13" t="s">
        <v>110</v>
      </c>
      <c r="C210" s="5" t="s">
        <v>323</v>
      </c>
      <c r="D210" s="13">
        <v>1</v>
      </c>
      <c r="E210" s="13">
        <v>2019</v>
      </c>
      <c r="F210" s="13">
        <v>336</v>
      </c>
      <c r="G210" s="1">
        <f>SUM(F210/12)+1</f>
        <v>29</v>
      </c>
      <c r="H210" s="13">
        <f>SUM(F210/8)-0.01</f>
        <v>41.99</v>
      </c>
      <c r="I210" s="13">
        <v>3793</v>
      </c>
    </row>
    <row r="211" spans="1:9" s="4" customFormat="1" x14ac:dyDescent="0.25">
      <c r="A211" s="13" t="s">
        <v>108</v>
      </c>
      <c r="B211" s="13" t="s">
        <v>132</v>
      </c>
      <c r="C211" s="13">
        <v>750</v>
      </c>
      <c r="D211" s="13">
        <v>12</v>
      </c>
      <c r="E211" s="13">
        <v>2020</v>
      </c>
      <c r="F211" s="13">
        <v>160</v>
      </c>
      <c r="G211" s="1">
        <f t="shared" ref="G211:G220" si="126">SUM(F211/12)+1</f>
        <v>14.333333333333334</v>
      </c>
      <c r="H211" s="13">
        <f t="shared" si="123"/>
        <v>19.989999999999998</v>
      </c>
      <c r="I211" s="13">
        <v>3775</v>
      </c>
    </row>
    <row r="212" spans="1:9" s="4" customFormat="1" x14ac:dyDescent="0.25">
      <c r="A212" s="13" t="s">
        <v>108</v>
      </c>
      <c r="B212" s="13" t="s">
        <v>132</v>
      </c>
      <c r="C212" s="13">
        <v>750</v>
      </c>
      <c r="D212" s="13">
        <v>12</v>
      </c>
      <c r="E212" s="13">
        <v>2021</v>
      </c>
      <c r="F212" s="13">
        <v>168</v>
      </c>
      <c r="G212" s="1">
        <f t="shared" si="126"/>
        <v>15</v>
      </c>
      <c r="H212" s="13">
        <f t="shared" si="123"/>
        <v>20.99</v>
      </c>
      <c r="I212" s="13">
        <v>3782</v>
      </c>
    </row>
    <row r="213" spans="1:9" s="4" customFormat="1" x14ac:dyDescent="0.25">
      <c r="A213" s="13" t="s">
        <v>108</v>
      </c>
      <c r="B213" s="13" t="s">
        <v>18</v>
      </c>
      <c r="C213" s="13">
        <v>750</v>
      </c>
      <c r="D213" s="13">
        <v>12</v>
      </c>
      <c r="E213" s="13">
        <v>2018</v>
      </c>
      <c r="F213" s="13">
        <v>568</v>
      </c>
      <c r="G213" s="1">
        <f t="shared" ref="G213:G214" si="127">SUM(F213/12)+1</f>
        <v>48.333333333333336</v>
      </c>
      <c r="H213" s="13">
        <f t="shared" si="123"/>
        <v>70.989999999999995</v>
      </c>
      <c r="I213" s="13">
        <v>3783</v>
      </c>
    </row>
    <row r="214" spans="1:9" s="4" customFormat="1" x14ac:dyDescent="0.25">
      <c r="A214" s="13" t="s">
        <v>108</v>
      </c>
      <c r="B214" s="13" t="s">
        <v>109</v>
      </c>
      <c r="C214" s="13">
        <v>750</v>
      </c>
      <c r="D214" s="13">
        <v>12</v>
      </c>
      <c r="E214" s="13">
        <v>2018</v>
      </c>
      <c r="F214" s="13">
        <v>688</v>
      </c>
      <c r="G214" s="1">
        <f t="shared" si="127"/>
        <v>58.333333333333336</v>
      </c>
      <c r="H214" s="13">
        <f t="shared" ref="H214" si="128">SUM(F214/8)-0.01</f>
        <v>85.99</v>
      </c>
      <c r="I214" s="13">
        <v>3784</v>
      </c>
    </row>
    <row r="215" spans="1:9" s="4" customFormat="1" x14ac:dyDescent="0.25">
      <c r="A215" s="13" t="s">
        <v>108</v>
      </c>
      <c r="B215" s="13" t="s">
        <v>110</v>
      </c>
      <c r="C215" s="13">
        <v>750</v>
      </c>
      <c r="D215" s="13">
        <v>12</v>
      </c>
      <c r="E215" s="13">
        <v>2018</v>
      </c>
      <c r="F215" s="13">
        <v>772</v>
      </c>
      <c r="G215" s="1">
        <f>SUM(F215/12)+1</f>
        <v>65.333333333333329</v>
      </c>
      <c r="H215" s="13">
        <f>SUM(F215/8)-0.01</f>
        <v>96.49</v>
      </c>
      <c r="I215" s="13">
        <v>3785</v>
      </c>
    </row>
    <row r="216" spans="1:9" s="4" customFormat="1" x14ac:dyDescent="0.25">
      <c r="A216" s="13" t="s">
        <v>108</v>
      </c>
      <c r="B216" s="13" t="s">
        <v>290</v>
      </c>
      <c r="C216" s="13">
        <v>750</v>
      </c>
      <c r="D216" s="13">
        <v>12</v>
      </c>
      <c r="E216" s="13">
        <v>2022</v>
      </c>
      <c r="F216" s="13">
        <v>180</v>
      </c>
      <c r="G216" s="1">
        <f>SUM(F216/12)+1</f>
        <v>16</v>
      </c>
      <c r="H216" s="13">
        <f>SUM(F216/8)-0.01</f>
        <v>22.49</v>
      </c>
      <c r="I216" s="13">
        <v>3787</v>
      </c>
    </row>
    <row r="217" spans="1:9" s="4" customFormat="1" x14ac:dyDescent="0.25">
      <c r="A217" s="13" t="s">
        <v>33</v>
      </c>
      <c r="B217" s="13" t="s">
        <v>25</v>
      </c>
      <c r="C217" s="13">
        <v>750</v>
      </c>
      <c r="D217" s="13">
        <v>12</v>
      </c>
      <c r="E217" s="13">
        <v>2019</v>
      </c>
      <c r="F217" s="13">
        <v>240</v>
      </c>
      <c r="G217" s="1">
        <f t="shared" si="126"/>
        <v>21</v>
      </c>
      <c r="H217" s="13">
        <f>SUM(F217/8)-0.01</f>
        <v>29.99</v>
      </c>
      <c r="I217" s="13">
        <v>31074</v>
      </c>
    </row>
    <row r="218" spans="1:9" s="4" customFormat="1" x14ac:dyDescent="0.25">
      <c r="A218" s="13" t="s">
        <v>33</v>
      </c>
      <c r="B218" s="13" t="s">
        <v>14</v>
      </c>
      <c r="C218" s="13">
        <v>750</v>
      </c>
      <c r="D218" s="13">
        <v>12</v>
      </c>
      <c r="E218" s="13">
        <v>2019</v>
      </c>
      <c r="F218" s="13">
        <v>168</v>
      </c>
      <c r="G218" s="1">
        <f t="shared" si="126"/>
        <v>15</v>
      </c>
      <c r="H218" s="13">
        <f t="shared" ref="H218:H220" si="129">SUM(F218/8)-0.01</f>
        <v>20.99</v>
      </c>
      <c r="I218" s="13">
        <v>31072</v>
      </c>
    </row>
    <row r="219" spans="1:9" s="4" customFormat="1" x14ac:dyDescent="0.25">
      <c r="A219" s="13" t="s">
        <v>33</v>
      </c>
      <c r="B219" s="13" t="s">
        <v>14</v>
      </c>
      <c r="C219" s="13">
        <v>750</v>
      </c>
      <c r="D219" s="13">
        <v>12</v>
      </c>
      <c r="E219" s="13">
        <v>2020</v>
      </c>
      <c r="F219" s="13">
        <v>176</v>
      </c>
      <c r="G219" s="1">
        <f t="shared" si="126"/>
        <v>15.666666666666666</v>
      </c>
      <c r="H219" s="13">
        <f t="shared" si="129"/>
        <v>21.99</v>
      </c>
      <c r="I219" s="13">
        <v>31077</v>
      </c>
    </row>
    <row r="220" spans="1:9" s="4" customFormat="1" x14ac:dyDescent="0.25">
      <c r="A220" s="13" t="s">
        <v>33</v>
      </c>
      <c r="B220" s="13" t="s">
        <v>15</v>
      </c>
      <c r="C220" s="13">
        <v>750</v>
      </c>
      <c r="D220" s="13">
        <v>12</v>
      </c>
      <c r="E220" s="13">
        <v>2018</v>
      </c>
      <c r="F220" s="13">
        <v>276</v>
      </c>
      <c r="G220" s="1">
        <f t="shared" si="126"/>
        <v>24</v>
      </c>
      <c r="H220" s="13">
        <f t="shared" si="129"/>
        <v>34.49</v>
      </c>
      <c r="I220" s="13">
        <v>31076</v>
      </c>
    </row>
    <row r="221" spans="1:9" s="4" customFormat="1" x14ac:dyDescent="0.25">
      <c r="A221" s="13" t="s">
        <v>73</v>
      </c>
      <c r="B221" s="13" t="s">
        <v>16</v>
      </c>
      <c r="C221" s="13">
        <v>3</v>
      </c>
      <c r="D221" s="13">
        <v>1</v>
      </c>
      <c r="E221" s="13">
        <v>2015</v>
      </c>
      <c r="F221" s="13">
        <v>400</v>
      </c>
      <c r="G221" s="1">
        <v>260</v>
      </c>
      <c r="H221" s="13">
        <v>400</v>
      </c>
      <c r="I221" s="13">
        <v>31054</v>
      </c>
    </row>
    <row r="222" spans="1:9" s="4" customFormat="1" x14ac:dyDescent="0.25">
      <c r="A222" s="13" t="s">
        <v>73</v>
      </c>
      <c r="B222" s="13" t="s">
        <v>162</v>
      </c>
      <c r="C222" s="13">
        <v>750</v>
      </c>
      <c r="D222" s="13">
        <v>12</v>
      </c>
      <c r="E222" s="13">
        <v>2017</v>
      </c>
      <c r="F222" s="13">
        <v>672</v>
      </c>
      <c r="G222" s="1">
        <f t="shared" ref="G222:G224" si="130">SUM(F222/12)+1</f>
        <v>57</v>
      </c>
      <c r="H222" s="13">
        <f t="shared" ref="H222:H224" si="131">SUM(F222/8)-0.01</f>
        <v>83.99</v>
      </c>
      <c r="I222" s="13">
        <v>31079</v>
      </c>
    </row>
    <row r="223" spans="1:9" s="4" customFormat="1" x14ac:dyDescent="0.25">
      <c r="A223" s="13" t="s">
        <v>73</v>
      </c>
      <c r="B223" s="13" t="s">
        <v>16</v>
      </c>
      <c r="C223" s="13">
        <v>750</v>
      </c>
      <c r="D223" s="13">
        <v>12</v>
      </c>
      <c r="E223" s="13">
        <v>2017</v>
      </c>
      <c r="F223" s="13">
        <v>480</v>
      </c>
      <c r="G223" s="1">
        <f t="shared" si="130"/>
        <v>41</v>
      </c>
      <c r="H223" s="13">
        <f t="shared" si="131"/>
        <v>59.99</v>
      </c>
      <c r="I223" s="13">
        <v>31080</v>
      </c>
    </row>
    <row r="224" spans="1:9" s="4" customFormat="1" x14ac:dyDescent="0.25">
      <c r="A224" s="13" t="s">
        <v>73</v>
      </c>
      <c r="B224" s="13" t="s">
        <v>74</v>
      </c>
      <c r="C224" s="13">
        <v>750</v>
      </c>
      <c r="D224" s="13">
        <v>12</v>
      </c>
      <c r="E224" s="13">
        <v>2017</v>
      </c>
      <c r="F224" s="13">
        <v>900</v>
      </c>
      <c r="G224" s="1">
        <f t="shared" si="130"/>
        <v>76</v>
      </c>
      <c r="H224" s="13">
        <f t="shared" si="131"/>
        <v>112.49</v>
      </c>
      <c r="I224" s="13">
        <v>31081</v>
      </c>
    </row>
    <row r="225" spans="1:9" s="4" customFormat="1" x14ac:dyDescent="0.25">
      <c r="A225" s="13" t="s">
        <v>73</v>
      </c>
      <c r="B225" s="13" t="s">
        <v>16</v>
      </c>
      <c r="C225" s="13">
        <v>1.5</v>
      </c>
      <c r="D225" s="13">
        <v>6</v>
      </c>
      <c r="E225" s="13">
        <v>2017</v>
      </c>
      <c r="F225" s="13">
        <v>700</v>
      </c>
      <c r="G225" s="1">
        <f t="shared" ref="G225" si="132">SUM(F225/6)+1</f>
        <v>117.66666666666667</v>
      </c>
      <c r="H225" s="13">
        <f t="shared" ref="H225" si="133">SUM(F225/4)-0.01</f>
        <v>174.99</v>
      </c>
      <c r="I225" s="13">
        <v>31084</v>
      </c>
    </row>
    <row r="226" spans="1:9" s="4" customFormat="1" x14ac:dyDescent="0.25">
      <c r="A226" s="13" t="s">
        <v>73</v>
      </c>
      <c r="B226" s="13" t="s">
        <v>161</v>
      </c>
      <c r="C226" s="13">
        <v>750</v>
      </c>
      <c r="D226" s="13">
        <v>12</v>
      </c>
      <c r="E226" s="13">
        <v>2018</v>
      </c>
      <c r="F226" s="13">
        <v>512</v>
      </c>
      <c r="G226" s="1">
        <f t="shared" ref="G226:G228" si="134">SUM(F226/12)+1</f>
        <v>43.666666666666664</v>
      </c>
      <c r="H226" s="13">
        <f t="shared" ref="H226:H228" si="135">SUM(F226/8)-0.01</f>
        <v>63.99</v>
      </c>
      <c r="I226" s="13">
        <v>31086</v>
      </c>
    </row>
    <row r="227" spans="1:9" s="4" customFormat="1" x14ac:dyDescent="0.25">
      <c r="A227" s="13" t="s">
        <v>73</v>
      </c>
      <c r="B227" s="13" t="s">
        <v>16</v>
      </c>
      <c r="C227" s="13">
        <v>750</v>
      </c>
      <c r="D227" s="13">
        <v>12</v>
      </c>
      <c r="E227" s="13">
        <v>2018</v>
      </c>
      <c r="F227" s="13">
        <v>720</v>
      </c>
      <c r="G227" s="1">
        <f t="shared" si="134"/>
        <v>61</v>
      </c>
      <c r="H227" s="13">
        <f t="shared" si="135"/>
        <v>89.99</v>
      </c>
      <c r="I227" s="13">
        <v>31088</v>
      </c>
    </row>
    <row r="228" spans="1:9" s="4" customFormat="1" x14ac:dyDescent="0.25">
      <c r="A228" s="13" t="s">
        <v>73</v>
      </c>
      <c r="B228" s="13" t="s">
        <v>74</v>
      </c>
      <c r="C228" s="13">
        <v>750</v>
      </c>
      <c r="D228" s="13">
        <v>12</v>
      </c>
      <c r="E228" s="13">
        <v>2018</v>
      </c>
      <c r="F228" s="13">
        <v>888</v>
      </c>
      <c r="G228" s="1">
        <f t="shared" si="134"/>
        <v>75</v>
      </c>
      <c r="H228" s="13">
        <f t="shared" si="135"/>
        <v>110.99</v>
      </c>
      <c r="I228" s="13">
        <v>31089</v>
      </c>
    </row>
    <row r="229" spans="1:9" s="4" customFormat="1" x14ac:dyDescent="0.25">
      <c r="A229" s="13" t="s">
        <v>73</v>
      </c>
      <c r="B229" s="13" t="s">
        <v>16</v>
      </c>
      <c r="C229" s="13">
        <v>1.5</v>
      </c>
      <c r="D229" s="13">
        <v>6</v>
      </c>
      <c r="E229" s="13">
        <v>2018</v>
      </c>
      <c r="F229" s="13">
        <v>740</v>
      </c>
      <c r="G229" s="1">
        <f t="shared" ref="G229" si="136">SUM(F229/6)</f>
        <v>123.33333333333333</v>
      </c>
      <c r="H229" s="13">
        <f t="shared" ref="H229" si="137">SUM(F229/4)-0.01</f>
        <v>184.99</v>
      </c>
      <c r="I229" s="13">
        <v>31092</v>
      </c>
    </row>
    <row r="230" spans="1:9" s="4" customFormat="1" x14ac:dyDescent="0.25">
      <c r="A230" s="13" t="s">
        <v>73</v>
      </c>
      <c r="B230" s="13" t="s">
        <v>162</v>
      </c>
      <c r="C230" s="13">
        <v>750</v>
      </c>
      <c r="D230" s="13">
        <v>12</v>
      </c>
      <c r="E230" s="13">
        <v>2019</v>
      </c>
      <c r="F230" s="13">
        <v>688</v>
      </c>
      <c r="G230" s="1">
        <f t="shared" ref="G230:G233" si="138">SUM(F230/12)+1</f>
        <v>58.333333333333336</v>
      </c>
      <c r="H230" s="13">
        <f t="shared" ref="H230:H233" si="139">SUM(F230/8)-0.01</f>
        <v>85.99</v>
      </c>
      <c r="I230" s="13">
        <v>31099</v>
      </c>
    </row>
    <row r="231" spans="1:9" s="4" customFormat="1" x14ac:dyDescent="0.25">
      <c r="A231" s="13" t="s">
        <v>73</v>
      </c>
      <c r="B231" s="13" t="s">
        <v>16</v>
      </c>
      <c r="C231" s="13">
        <v>750</v>
      </c>
      <c r="D231" s="13">
        <v>12</v>
      </c>
      <c r="E231" s="13">
        <v>2019</v>
      </c>
      <c r="F231" s="13">
        <v>728</v>
      </c>
      <c r="G231" s="1">
        <f t="shared" si="138"/>
        <v>61.666666666666664</v>
      </c>
      <c r="H231" s="13">
        <f t="shared" si="139"/>
        <v>90.99</v>
      </c>
      <c r="I231" s="13">
        <v>31100</v>
      </c>
    </row>
    <row r="232" spans="1:9" s="4" customFormat="1" x14ac:dyDescent="0.25">
      <c r="A232" s="13" t="s">
        <v>73</v>
      </c>
      <c r="B232" s="13" t="s">
        <v>16</v>
      </c>
      <c r="C232" s="13">
        <v>1.5</v>
      </c>
      <c r="D232" s="13">
        <v>6</v>
      </c>
      <c r="E232" s="13">
        <v>2019</v>
      </c>
      <c r="F232" s="13">
        <v>760</v>
      </c>
      <c r="G232" s="1">
        <f t="shared" ref="G232" si="140">SUM(F232/6)</f>
        <v>126.66666666666667</v>
      </c>
      <c r="H232" s="13">
        <f t="shared" ref="H232" si="141">SUM(F232/8)-0.01</f>
        <v>94.99</v>
      </c>
      <c r="I232" s="13">
        <v>31105</v>
      </c>
    </row>
    <row r="233" spans="1:9" s="4" customFormat="1" x14ac:dyDescent="0.25">
      <c r="A233" s="13" t="s">
        <v>73</v>
      </c>
      <c r="B233" s="13" t="s">
        <v>74</v>
      </c>
      <c r="C233" s="13">
        <v>750</v>
      </c>
      <c r="D233" s="13">
        <v>12</v>
      </c>
      <c r="E233" s="13">
        <v>2019</v>
      </c>
      <c r="F233" s="13">
        <v>886</v>
      </c>
      <c r="G233" s="1">
        <f t="shared" si="138"/>
        <v>74.833333333333329</v>
      </c>
      <c r="H233" s="13">
        <f t="shared" si="139"/>
        <v>110.74</v>
      </c>
      <c r="I233" s="13">
        <v>31101</v>
      </c>
    </row>
    <row r="234" spans="1:9" s="4" customFormat="1" x14ac:dyDescent="0.25">
      <c r="A234" s="13" t="s">
        <v>73</v>
      </c>
      <c r="B234" s="13" t="s">
        <v>227</v>
      </c>
      <c r="C234" s="13">
        <v>750</v>
      </c>
      <c r="D234" s="13">
        <v>12</v>
      </c>
      <c r="E234" s="13">
        <v>2022</v>
      </c>
      <c r="F234" s="13">
        <v>228</v>
      </c>
      <c r="G234" s="1">
        <f t="shared" ref="G234" si="142">SUM(F234/12)+1</f>
        <v>20</v>
      </c>
      <c r="H234" s="13">
        <f t="shared" ref="H234" si="143">SUM(F234/8)-0.01</f>
        <v>28.49</v>
      </c>
      <c r="I234" s="13">
        <v>31102</v>
      </c>
    </row>
    <row r="235" spans="1:9" s="4" customFormat="1" x14ac:dyDescent="0.25">
      <c r="A235" s="13" t="s">
        <v>167</v>
      </c>
      <c r="B235" s="13" t="s">
        <v>179</v>
      </c>
      <c r="C235" s="13">
        <v>750</v>
      </c>
      <c r="D235" s="13">
        <v>12</v>
      </c>
      <c r="E235" s="13">
        <v>2022</v>
      </c>
      <c r="F235" s="13">
        <v>136</v>
      </c>
      <c r="G235" s="1">
        <f>SUM(F235/12)+1</f>
        <v>12.333333333333334</v>
      </c>
      <c r="H235" s="13">
        <f>SUM(F235/8)-0.01</f>
        <v>16.989999999999998</v>
      </c>
      <c r="I235" s="13">
        <v>2757</v>
      </c>
    </row>
    <row r="236" spans="1:9" s="4" customFormat="1" x14ac:dyDescent="0.25">
      <c r="A236" s="13" t="s">
        <v>167</v>
      </c>
      <c r="B236" s="13" t="s">
        <v>179</v>
      </c>
      <c r="C236" s="13">
        <v>750</v>
      </c>
      <c r="D236" s="13">
        <v>12</v>
      </c>
      <c r="E236" s="13">
        <v>2023</v>
      </c>
      <c r="F236" s="13">
        <v>144</v>
      </c>
      <c r="G236" s="1">
        <f>SUM(F236/12)+1</f>
        <v>13</v>
      </c>
      <c r="H236" s="13">
        <f>SUM(F236/8)-0.01</f>
        <v>17.989999999999998</v>
      </c>
      <c r="I236" s="13">
        <v>2759</v>
      </c>
    </row>
    <row r="237" spans="1:9" s="4" customFormat="1" x14ac:dyDescent="0.25">
      <c r="A237" s="13" t="s">
        <v>167</v>
      </c>
      <c r="B237" s="13" t="s">
        <v>180</v>
      </c>
      <c r="C237" s="13">
        <v>750</v>
      </c>
      <c r="D237" s="13">
        <v>12</v>
      </c>
      <c r="E237" s="13">
        <v>2020</v>
      </c>
      <c r="F237" s="13">
        <v>128</v>
      </c>
      <c r="G237" s="1">
        <f>SUM(F237/12)+1</f>
        <v>11.666666666666666</v>
      </c>
      <c r="H237" s="13">
        <f>SUM(F237/8)-0.01</f>
        <v>15.99</v>
      </c>
      <c r="I237" s="13">
        <v>2733</v>
      </c>
    </row>
    <row r="238" spans="1:9" s="4" customFormat="1" x14ac:dyDescent="0.25">
      <c r="A238" s="13" t="s">
        <v>167</v>
      </c>
      <c r="B238" s="13" t="s">
        <v>180</v>
      </c>
      <c r="C238" s="13">
        <v>750</v>
      </c>
      <c r="D238" s="13">
        <v>12</v>
      </c>
      <c r="E238" s="13">
        <v>2022</v>
      </c>
      <c r="F238" s="13">
        <v>136</v>
      </c>
      <c r="G238" s="1">
        <f>SUM(F238/12)+1</f>
        <v>12.333333333333334</v>
      </c>
      <c r="H238" s="13">
        <f>SUM(F238/8)-0.01</f>
        <v>16.989999999999998</v>
      </c>
      <c r="I238" s="13">
        <v>2751</v>
      </c>
    </row>
    <row r="239" spans="1:9" s="4" customFormat="1" x14ac:dyDescent="0.25">
      <c r="A239" s="13" t="s">
        <v>68</v>
      </c>
      <c r="B239" s="13" t="s">
        <v>107</v>
      </c>
      <c r="C239" s="13">
        <v>750</v>
      </c>
      <c r="D239" s="13">
        <v>12</v>
      </c>
      <c r="E239" s="13">
        <v>2020</v>
      </c>
      <c r="F239" s="13">
        <v>300</v>
      </c>
      <c r="G239" s="1">
        <f t="shared" ref="G239:G290" si="144">SUM(F239/12)+1</f>
        <v>26</v>
      </c>
      <c r="H239" s="13">
        <f t="shared" ref="H239:H259" si="145">SUM(F239/8)-0.01</f>
        <v>37.49</v>
      </c>
      <c r="I239" s="13">
        <v>8967</v>
      </c>
    </row>
    <row r="240" spans="1:9" s="4" customFormat="1" x14ac:dyDescent="0.25">
      <c r="A240" s="13" t="s">
        <v>68</v>
      </c>
      <c r="B240" s="13" t="s">
        <v>186</v>
      </c>
      <c r="C240" s="13">
        <v>750</v>
      </c>
      <c r="D240" s="13">
        <v>12</v>
      </c>
      <c r="E240" s="13">
        <v>2021</v>
      </c>
      <c r="F240" s="13">
        <v>252</v>
      </c>
      <c r="G240" s="1">
        <f t="shared" ref="G240:G242" si="146">SUM(F240/12)+1</f>
        <v>22</v>
      </c>
      <c r="H240" s="13">
        <f t="shared" ref="H240:H242" si="147">SUM(F240/8)-0.01</f>
        <v>31.49</v>
      </c>
      <c r="I240" s="13">
        <v>8972</v>
      </c>
    </row>
    <row r="241" spans="1:9" s="4" customFormat="1" x14ac:dyDescent="0.25">
      <c r="A241" s="13" t="s">
        <v>68</v>
      </c>
      <c r="B241" s="13" t="s">
        <v>201</v>
      </c>
      <c r="C241" s="13">
        <v>750</v>
      </c>
      <c r="D241" s="13">
        <v>12</v>
      </c>
      <c r="E241" s="13">
        <v>2021</v>
      </c>
      <c r="F241" s="13">
        <v>232</v>
      </c>
      <c r="G241" s="1">
        <f t="shared" si="146"/>
        <v>20.333333333333332</v>
      </c>
      <c r="H241" s="13">
        <f t="shared" si="147"/>
        <v>28.99</v>
      </c>
      <c r="I241" s="13">
        <v>8974</v>
      </c>
    </row>
    <row r="242" spans="1:9" s="4" customFormat="1" x14ac:dyDescent="0.25">
      <c r="A242" s="13" t="s">
        <v>68</v>
      </c>
      <c r="B242" s="13" t="s">
        <v>202</v>
      </c>
      <c r="C242" s="13">
        <v>750</v>
      </c>
      <c r="D242" s="13">
        <v>12</v>
      </c>
      <c r="E242" s="13">
        <v>2021</v>
      </c>
      <c r="F242" s="13">
        <v>388</v>
      </c>
      <c r="G242" s="1">
        <f t="shared" si="146"/>
        <v>33.333333333333336</v>
      </c>
      <c r="H242" s="13">
        <f t="shared" si="147"/>
        <v>48.49</v>
      </c>
      <c r="I242" s="13">
        <v>8975</v>
      </c>
    </row>
    <row r="243" spans="1:9" s="4" customFormat="1" x14ac:dyDescent="0.25">
      <c r="A243" s="13" t="s">
        <v>68</v>
      </c>
      <c r="B243" s="13" t="s">
        <v>259</v>
      </c>
      <c r="C243" s="13">
        <v>750</v>
      </c>
      <c r="D243" s="13">
        <v>12</v>
      </c>
      <c r="E243" s="13">
        <v>2021</v>
      </c>
      <c r="F243" s="13">
        <v>800</v>
      </c>
      <c r="G243" s="1">
        <f t="shared" ref="G243:G246" si="148">SUM(F243/12)+1</f>
        <v>67.666666666666671</v>
      </c>
      <c r="H243" s="13">
        <f t="shared" ref="H243:H246" si="149">SUM(F243/8)-0.01</f>
        <v>99.99</v>
      </c>
      <c r="I243" s="13">
        <v>8978</v>
      </c>
    </row>
    <row r="244" spans="1:9" s="4" customFormat="1" x14ac:dyDescent="0.25">
      <c r="A244" s="13" t="s">
        <v>68</v>
      </c>
      <c r="B244" s="13" t="s">
        <v>258</v>
      </c>
      <c r="C244" s="13">
        <v>750</v>
      </c>
      <c r="D244" s="13">
        <v>12</v>
      </c>
      <c r="E244" s="13">
        <v>2021</v>
      </c>
      <c r="F244" s="13">
        <v>800</v>
      </c>
      <c r="G244" s="1">
        <f t="shared" si="148"/>
        <v>67.666666666666671</v>
      </c>
      <c r="H244" s="13">
        <f t="shared" si="149"/>
        <v>99.99</v>
      </c>
      <c r="I244" s="13">
        <v>8979</v>
      </c>
    </row>
    <row r="245" spans="1:9" s="4" customFormat="1" x14ac:dyDescent="0.25">
      <c r="A245" s="13" t="s">
        <v>68</v>
      </c>
      <c r="B245" s="13" t="s">
        <v>260</v>
      </c>
      <c r="C245" s="13">
        <v>750</v>
      </c>
      <c r="D245" s="13">
        <v>12</v>
      </c>
      <c r="E245" s="13">
        <v>2021</v>
      </c>
      <c r="F245" s="13">
        <v>800</v>
      </c>
      <c r="G245" s="1">
        <f t="shared" si="148"/>
        <v>67.666666666666671</v>
      </c>
      <c r="H245" s="13">
        <f t="shared" si="149"/>
        <v>99.99</v>
      </c>
      <c r="I245" s="13">
        <v>8980</v>
      </c>
    </row>
    <row r="246" spans="1:9" s="4" customFormat="1" x14ac:dyDescent="0.25">
      <c r="A246" s="13" t="s">
        <v>68</v>
      </c>
      <c r="B246" s="13" t="s">
        <v>261</v>
      </c>
      <c r="C246" s="13">
        <v>750</v>
      </c>
      <c r="D246" s="13">
        <v>12</v>
      </c>
      <c r="E246" s="13">
        <v>2021</v>
      </c>
      <c r="F246" s="13">
        <v>800</v>
      </c>
      <c r="G246" s="1">
        <f t="shared" si="148"/>
        <v>67.666666666666671</v>
      </c>
      <c r="H246" s="13">
        <f t="shared" si="149"/>
        <v>99.99</v>
      </c>
      <c r="I246" s="13">
        <v>8981</v>
      </c>
    </row>
    <row r="247" spans="1:9" s="4" customFormat="1" x14ac:dyDescent="0.25">
      <c r="A247" s="13" t="s">
        <v>68</v>
      </c>
      <c r="B247" s="13" t="s">
        <v>203</v>
      </c>
      <c r="C247" s="13">
        <v>750</v>
      </c>
      <c r="D247" s="13">
        <v>12</v>
      </c>
      <c r="E247" s="13">
        <v>2022</v>
      </c>
      <c r="F247" s="13">
        <v>368</v>
      </c>
      <c r="G247" s="1">
        <f>SUM(F247/12)+1</f>
        <v>31.666666666666668</v>
      </c>
      <c r="H247" s="13">
        <f>SUM(F247/8)-0.01</f>
        <v>45.99</v>
      </c>
      <c r="I247" s="13">
        <v>8982</v>
      </c>
    </row>
    <row r="248" spans="1:9" s="4" customFormat="1" x14ac:dyDescent="0.25">
      <c r="A248" s="13" t="s">
        <v>68</v>
      </c>
      <c r="B248" s="13" t="s">
        <v>324</v>
      </c>
      <c r="C248" s="13">
        <v>750</v>
      </c>
      <c r="D248" s="13">
        <v>12</v>
      </c>
      <c r="E248" s="13">
        <v>2022</v>
      </c>
      <c r="F248" s="13">
        <v>800</v>
      </c>
      <c r="G248" s="1">
        <f t="shared" ref="G248:G257" si="150">SUM(F248/12)+1</f>
        <v>67.666666666666671</v>
      </c>
      <c r="H248" s="13">
        <f t="shared" ref="H248:H257" si="151">SUM(F248/8)-0.01</f>
        <v>99.99</v>
      </c>
      <c r="I248" s="13">
        <v>8983</v>
      </c>
    </row>
    <row r="249" spans="1:9" s="4" customFormat="1" x14ac:dyDescent="0.25">
      <c r="A249" s="13" t="s">
        <v>68</v>
      </c>
      <c r="B249" s="13" t="s">
        <v>325</v>
      </c>
      <c r="C249" s="13">
        <v>750</v>
      </c>
      <c r="D249" s="13">
        <v>12</v>
      </c>
      <c r="E249" s="13">
        <v>2022</v>
      </c>
      <c r="F249" s="13">
        <v>800</v>
      </c>
      <c r="G249" s="1">
        <f t="shared" si="150"/>
        <v>67.666666666666671</v>
      </c>
      <c r="H249" s="13">
        <f t="shared" si="151"/>
        <v>99.99</v>
      </c>
      <c r="I249" s="13">
        <v>8984</v>
      </c>
    </row>
    <row r="250" spans="1:9" s="4" customFormat="1" x14ac:dyDescent="0.25">
      <c r="A250" s="13" t="s">
        <v>68</v>
      </c>
      <c r="B250" s="13" t="s">
        <v>326</v>
      </c>
      <c r="C250" s="13">
        <v>750</v>
      </c>
      <c r="D250" s="13">
        <v>12</v>
      </c>
      <c r="E250" s="13">
        <v>2022</v>
      </c>
      <c r="F250" s="13">
        <v>800</v>
      </c>
      <c r="G250" s="1">
        <f t="shared" si="150"/>
        <v>67.666666666666671</v>
      </c>
      <c r="H250" s="13">
        <f t="shared" si="151"/>
        <v>99.99</v>
      </c>
      <c r="I250" s="13">
        <v>8985</v>
      </c>
    </row>
    <row r="251" spans="1:9" s="4" customFormat="1" x14ac:dyDescent="0.25">
      <c r="A251" s="13" t="s">
        <v>68</v>
      </c>
      <c r="B251" s="13" t="s">
        <v>201</v>
      </c>
      <c r="C251" s="13">
        <v>750</v>
      </c>
      <c r="D251" s="13">
        <v>12</v>
      </c>
      <c r="E251" s="13">
        <v>2022</v>
      </c>
      <c r="F251" s="13">
        <v>252</v>
      </c>
      <c r="G251" s="1">
        <f t="shared" si="150"/>
        <v>22</v>
      </c>
      <c r="H251" s="13">
        <f t="shared" si="151"/>
        <v>31.49</v>
      </c>
      <c r="I251" s="13">
        <v>8986</v>
      </c>
    </row>
    <row r="252" spans="1:9" s="4" customFormat="1" x14ac:dyDescent="0.25">
      <c r="A252" s="13" t="s">
        <v>68</v>
      </c>
      <c r="B252" s="13" t="s">
        <v>202</v>
      </c>
      <c r="C252" s="13">
        <v>750</v>
      </c>
      <c r="D252" s="13">
        <v>12</v>
      </c>
      <c r="E252" s="13">
        <v>2022</v>
      </c>
      <c r="F252" s="13">
        <v>400</v>
      </c>
      <c r="G252" s="1">
        <f t="shared" si="150"/>
        <v>34.333333333333336</v>
      </c>
      <c r="H252" s="13">
        <f t="shared" si="151"/>
        <v>49.99</v>
      </c>
      <c r="I252" s="13">
        <v>8987</v>
      </c>
    </row>
    <row r="253" spans="1:9" s="4" customFormat="1" x14ac:dyDescent="0.25">
      <c r="A253" s="13" t="s">
        <v>68</v>
      </c>
      <c r="B253" s="13" t="s">
        <v>107</v>
      </c>
      <c r="C253" s="13">
        <v>750</v>
      </c>
      <c r="D253" s="13">
        <v>12</v>
      </c>
      <c r="E253" s="13">
        <v>2022</v>
      </c>
      <c r="F253" s="13">
        <v>320</v>
      </c>
      <c r="G253" s="1">
        <f t="shared" si="150"/>
        <v>27.666666666666668</v>
      </c>
      <c r="H253" s="13">
        <f t="shared" si="151"/>
        <v>39.99</v>
      </c>
      <c r="I253" s="13">
        <v>8988</v>
      </c>
    </row>
    <row r="254" spans="1:9" s="4" customFormat="1" x14ac:dyDescent="0.25">
      <c r="A254" s="13" t="s">
        <v>68</v>
      </c>
      <c r="B254" s="13" t="s">
        <v>259</v>
      </c>
      <c r="C254" s="13">
        <v>750</v>
      </c>
      <c r="D254" s="13">
        <v>12</v>
      </c>
      <c r="E254" s="13">
        <v>2022</v>
      </c>
      <c r="F254" s="13">
        <v>800</v>
      </c>
      <c r="G254" s="1">
        <f t="shared" si="150"/>
        <v>67.666666666666671</v>
      </c>
      <c r="H254" s="13">
        <f t="shared" si="151"/>
        <v>99.99</v>
      </c>
      <c r="I254" s="13">
        <v>8989</v>
      </c>
    </row>
    <row r="255" spans="1:9" s="4" customFormat="1" x14ac:dyDescent="0.25">
      <c r="A255" s="13" t="s">
        <v>68</v>
      </c>
      <c r="B255" s="13" t="s">
        <v>258</v>
      </c>
      <c r="C255" s="13">
        <v>750</v>
      </c>
      <c r="D255" s="13">
        <v>12</v>
      </c>
      <c r="E255" s="13">
        <v>2022</v>
      </c>
      <c r="F255" s="13">
        <v>800</v>
      </c>
      <c r="G255" s="1">
        <f t="shared" si="150"/>
        <v>67.666666666666671</v>
      </c>
      <c r="H255" s="13">
        <f t="shared" si="151"/>
        <v>99.99</v>
      </c>
      <c r="I255" s="13">
        <v>8990</v>
      </c>
    </row>
    <row r="256" spans="1:9" s="4" customFormat="1" x14ac:dyDescent="0.25">
      <c r="A256" s="13" t="s">
        <v>68</v>
      </c>
      <c r="B256" s="13" t="s">
        <v>260</v>
      </c>
      <c r="C256" s="13">
        <v>750</v>
      </c>
      <c r="D256" s="13">
        <v>12</v>
      </c>
      <c r="E256" s="13">
        <v>2022</v>
      </c>
      <c r="F256" s="13">
        <v>800</v>
      </c>
      <c r="G256" s="1">
        <f t="shared" si="150"/>
        <v>67.666666666666671</v>
      </c>
      <c r="H256" s="13">
        <f t="shared" si="151"/>
        <v>99.99</v>
      </c>
      <c r="I256" s="13">
        <v>8991</v>
      </c>
    </row>
    <row r="257" spans="1:9" s="4" customFormat="1" x14ac:dyDescent="0.25">
      <c r="A257" s="13" t="s">
        <v>68</v>
      </c>
      <c r="B257" s="13" t="s">
        <v>261</v>
      </c>
      <c r="C257" s="13">
        <v>750</v>
      </c>
      <c r="D257" s="13">
        <v>12</v>
      </c>
      <c r="E257" s="13">
        <v>2022</v>
      </c>
      <c r="F257" s="13">
        <v>800</v>
      </c>
      <c r="G257" s="1">
        <f t="shared" si="150"/>
        <v>67.666666666666671</v>
      </c>
      <c r="H257" s="13">
        <f t="shared" si="151"/>
        <v>99.99</v>
      </c>
      <c r="I257" s="13">
        <v>8992</v>
      </c>
    </row>
    <row r="258" spans="1:9" s="4" customFormat="1" x14ac:dyDescent="0.25">
      <c r="A258" s="13" t="s">
        <v>154</v>
      </c>
      <c r="B258" s="13" t="s">
        <v>153</v>
      </c>
      <c r="C258" s="13">
        <v>750</v>
      </c>
      <c r="D258" s="13">
        <v>12</v>
      </c>
      <c r="E258" s="13">
        <v>2016</v>
      </c>
      <c r="F258" s="13">
        <v>444</v>
      </c>
      <c r="G258" s="1">
        <f t="shared" si="144"/>
        <v>38</v>
      </c>
      <c r="H258" s="13">
        <f t="shared" si="145"/>
        <v>55.49</v>
      </c>
      <c r="I258" s="13">
        <v>8567</v>
      </c>
    </row>
    <row r="259" spans="1:9" s="4" customFormat="1" x14ac:dyDescent="0.25">
      <c r="A259" s="13" t="s">
        <v>154</v>
      </c>
      <c r="B259" s="13" t="s">
        <v>153</v>
      </c>
      <c r="C259" s="13">
        <v>750</v>
      </c>
      <c r="D259" s="13">
        <v>12</v>
      </c>
      <c r="E259" s="13">
        <v>2019</v>
      </c>
      <c r="F259" s="13">
        <v>480</v>
      </c>
      <c r="G259" s="1">
        <f t="shared" si="144"/>
        <v>41</v>
      </c>
      <c r="H259" s="13">
        <f t="shared" si="145"/>
        <v>59.99</v>
      </c>
      <c r="I259" s="13">
        <v>8569</v>
      </c>
    </row>
    <row r="260" spans="1:9" s="4" customFormat="1" x14ac:dyDescent="0.25">
      <c r="A260" s="13" t="s">
        <v>92</v>
      </c>
      <c r="B260" s="13" t="s">
        <v>93</v>
      </c>
      <c r="C260" s="13">
        <v>750</v>
      </c>
      <c r="D260" s="13">
        <v>12</v>
      </c>
      <c r="E260" s="13">
        <v>2022</v>
      </c>
      <c r="F260" s="13">
        <v>332</v>
      </c>
      <c r="G260" s="1">
        <f t="shared" si="144"/>
        <v>28.666666666666668</v>
      </c>
      <c r="H260" s="13">
        <f t="shared" ref="H260:H268" si="152">SUM(F260/8)-0.01</f>
        <v>41.49</v>
      </c>
      <c r="I260" s="5" t="s">
        <v>272</v>
      </c>
    </row>
    <row r="261" spans="1:9" s="4" customFormat="1" x14ac:dyDescent="0.25">
      <c r="A261" s="13" t="s">
        <v>92</v>
      </c>
      <c r="B261" s="13" t="s">
        <v>270</v>
      </c>
      <c r="C261" s="13">
        <v>750</v>
      </c>
      <c r="D261" s="13">
        <v>6</v>
      </c>
      <c r="E261" s="13">
        <v>2021</v>
      </c>
      <c r="F261" s="13">
        <v>200</v>
      </c>
      <c r="G261" s="1">
        <f t="shared" si="144"/>
        <v>17.666666666666668</v>
      </c>
      <c r="H261" s="13">
        <f t="shared" si="152"/>
        <v>24.99</v>
      </c>
      <c r="I261" s="5" t="s">
        <v>271</v>
      </c>
    </row>
    <row r="262" spans="1:9" s="4" customFormat="1" x14ac:dyDescent="0.25">
      <c r="A262" s="13" t="s">
        <v>256</v>
      </c>
      <c r="B262" s="13" t="s">
        <v>264</v>
      </c>
      <c r="C262" s="13">
        <v>750</v>
      </c>
      <c r="D262" s="13">
        <v>12</v>
      </c>
      <c r="E262" s="13">
        <v>2019</v>
      </c>
      <c r="F262" s="13">
        <v>172</v>
      </c>
      <c r="G262" s="1">
        <f t="shared" si="144"/>
        <v>15.333333333333334</v>
      </c>
      <c r="H262" s="13">
        <f t="shared" si="152"/>
        <v>21.49</v>
      </c>
      <c r="I262" s="13">
        <v>3335</v>
      </c>
    </row>
    <row r="263" spans="1:9" s="4" customFormat="1" x14ac:dyDescent="0.25">
      <c r="A263" s="13" t="s">
        <v>256</v>
      </c>
      <c r="B263" s="13" t="s">
        <v>265</v>
      </c>
      <c r="C263" s="13">
        <v>750</v>
      </c>
      <c r="D263" s="13">
        <v>12</v>
      </c>
      <c r="E263" s="13">
        <v>2019</v>
      </c>
      <c r="F263" s="13">
        <v>208</v>
      </c>
      <c r="G263" s="1">
        <f t="shared" si="144"/>
        <v>18.333333333333332</v>
      </c>
      <c r="H263" s="13">
        <f t="shared" si="152"/>
        <v>25.99</v>
      </c>
      <c r="I263" s="13">
        <v>3337</v>
      </c>
    </row>
    <row r="264" spans="1:9" s="4" customFormat="1" x14ac:dyDescent="0.25">
      <c r="A264" s="13" t="s">
        <v>256</v>
      </c>
      <c r="B264" s="13" t="s">
        <v>119</v>
      </c>
      <c r="C264" s="13">
        <v>750</v>
      </c>
      <c r="D264" s="13">
        <v>12</v>
      </c>
      <c r="E264" s="13">
        <v>2020</v>
      </c>
      <c r="F264" s="13">
        <v>248</v>
      </c>
      <c r="G264" s="1">
        <f t="shared" si="144"/>
        <v>21.666666666666668</v>
      </c>
      <c r="H264" s="13">
        <f t="shared" si="152"/>
        <v>30.99</v>
      </c>
      <c r="I264" s="13">
        <v>3338</v>
      </c>
    </row>
    <row r="265" spans="1:9" s="4" customFormat="1" x14ac:dyDescent="0.25">
      <c r="A265" s="13" t="s">
        <v>256</v>
      </c>
      <c r="B265" s="13" t="s">
        <v>118</v>
      </c>
      <c r="C265" s="13">
        <v>750</v>
      </c>
      <c r="D265" s="13">
        <v>12</v>
      </c>
      <c r="E265" s="13">
        <v>2019</v>
      </c>
      <c r="F265" s="13">
        <v>180</v>
      </c>
      <c r="G265" s="1">
        <f t="shared" si="144"/>
        <v>16</v>
      </c>
      <c r="H265" s="13">
        <f t="shared" si="152"/>
        <v>22.49</v>
      </c>
      <c r="I265" s="13">
        <v>3339</v>
      </c>
    </row>
    <row r="266" spans="1:9" s="4" customFormat="1" x14ac:dyDescent="0.25">
      <c r="A266" s="13" t="s">
        <v>256</v>
      </c>
      <c r="B266" s="13" t="s">
        <v>266</v>
      </c>
      <c r="C266" s="13">
        <v>750</v>
      </c>
      <c r="D266" s="13">
        <v>12</v>
      </c>
      <c r="E266" s="13">
        <v>2017</v>
      </c>
      <c r="F266" s="13">
        <v>232</v>
      </c>
      <c r="G266" s="1">
        <f t="shared" si="144"/>
        <v>20.333333333333332</v>
      </c>
      <c r="H266" s="13">
        <f t="shared" si="152"/>
        <v>28.99</v>
      </c>
      <c r="I266" s="13">
        <v>3340</v>
      </c>
    </row>
    <row r="267" spans="1:9" s="4" customFormat="1" x14ac:dyDescent="0.25">
      <c r="A267" s="13" t="s">
        <v>256</v>
      </c>
      <c r="B267" s="13" t="s">
        <v>267</v>
      </c>
      <c r="C267" s="13">
        <v>750</v>
      </c>
      <c r="D267" s="13">
        <v>12</v>
      </c>
      <c r="E267" s="13">
        <v>2018</v>
      </c>
      <c r="F267" s="13">
        <v>442</v>
      </c>
      <c r="G267" s="1">
        <f t="shared" si="144"/>
        <v>37.833333333333336</v>
      </c>
      <c r="H267" s="13">
        <f t="shared" si="152"/>
        <v>55.24</v>
      </c>
      <c r="I267" s="13">
        <v>3341</v>
      </c>
    </row>
    <row r="268" spans="1:9" s="4" customFormat="1" x14ac:dyDescent="0.25">
      <c r="A268" s="13" t="s">
        <v>256</v>
      </c>
      <c r="B268" s="13" t="s">
        <v>267</v>
      </c>
      <c r="C268" s="13">
        <v>750</v>
      </c>
      <c r="D268" s="13">
        <v>12</v>
      </c>
      <c r="E268" s="13">
        <v>2020</v>
      </c>
      <c r="F268" s="13">
        <v>464</v>
      </c>
      <c r="G268" s="1">
        <f t="shared" si="144"/>
        <v>39.666666666666664</v>
      </c>
      <c r="H268" s="13">
        <f t="shared" si="152"/>
        <v>57.99</v>
      </c>
      <c r="I268" s="13">
        <v>3342</v>
      </c>
    </row>
    <row r="269" spans="1:9" s="4" customFormat="1" x14ac:dyDescent="0.25">
      <c r="A269" s="13" t="s">
        <v>197</v>
      </c>
      <c r="B269" s="13" t="s">
        <v>198</v>
      </c>
      <c r="C269" s="13">
        <v>750</v>
      </c>
      <c r="D269" s="13">
        <v>12</v>
      </c>
      <c r="E269" s="13">
        <v>2021</v>
      </c>
      <c r="F269" s="13">
        <v>144</v>
      </c>
      <c r="G269" s="1">
        <f t="shared" si="144"/>
        <v>13</v>
      </c>
      <c r="H269" s="13">
        <f t="shared" ref="H269:H273" si="153">SUM(F269/8)-0.01</f>
        <v>17.989999999999998</v>
      </c>
      <c r="I269" s="13">
        <v>4140</v>
      </c>
    </row>
    <row r="270" spans="1:9" s="4" customFormat="1" x14ac:dyDescent="0.25">
      <c r="A270" s="13" t="s">
        <v>197</v>
      </c>
      <c r="B270" s="13" t="s">
        <v>198</v>
      </c>
      <c r="C270" s="13">
        <v>750</v>
      </c>
      <c r="D270" s="13">
        <v>12</v>
      </c>
      <c r="E270" s="13">
        <v>2022</v>
      </c>
      <c r="F270" s="13">
        <v>148</v>
      </c>
      <c r="G270" s="1">
        <f t="shared" ref="G270" si="154">SUM(F270/12)+1</f>
        <v>13.333333333333334</v>
      </c>
      <c r="H270" s="13">
        <f t="shared" ref="H270" si="155">SUM(F270/8)-0.01</f>
        <v>18.489999999999998</v>
      </c>
      <c r="I270" s="13">
        <v>4143</v>
      </c>
    </row>
    <row r="271" spans="1:9" s="4" customFormat="1" x14ac:dyDescent="0.25">
      <c r="A271" s="13" t="s">
        <v>197</v>
      </c>
      <c r="B271" s="13" t="s">
        <v>199</v>
      </c>
      <c r="C271" s="13">
        <v>750</v>
      </c>
      <c r="D271" s="13">
        <v>12</v>
      </c>
      <c r="E271" s="13">
        <v>2021</v>
      </c>
      <c r="F271" s="13">
        <v>180</v>
      </c>
      <c r="G271" s="1">
        <f t="shared" si="144"/>
        <v>16</v>
      </c>
      <c r="H271" s="13">
        <f t="shared" si="153"/>
        <v>22.49</v>
      </c>
      <c r="I271" s="13">
        <v>4141</v>
      </c>
    </row>
    <row r="272" spans="1:9" s="4" customFormat="1" x14ac:dyDescent="0.25">
      <c r="A272" s="13" t="s">
        <v>197</v>
      </c>
      <c r="B272" s="13" t="s">
        <v>199</v>
      </c>
      <c r="C272" s="13">
        <v>750</v>
      </c>
      <c r="D272" s="13">
        <v>12</v>
      </c>
      <c r="E272" s="13">
        <v>2022</v>
      </c>
      <c r="F272" s="13">
        <v>188</v>
      </c>
      <c r="G272" s="1">
        <f t="shared" si="144"/>
        <v>16.666666666666664</v>
      </c>
      <c r="H272" s="13">
        <f t="shared" si="153"/>
        <v>23.49</v>
      </c>
      <c r="I272" s="13">
        <v>4144</v>
      </c>
    </row>
    <row r="273" spans="1:9" s="4" customFormat="1" x14ac:dyDescent="0.25">
      <c r="A273" s="13" t="s">
        <v>197</v>
      </c>
      <c r="B273" s="13" t="s">
        <v>200</v>
      </c>
      <c r="C273" s="13">
        <v>750</v>
      </c>
      <c r="D273" s="13">
        <v>12</v>
      </c>
      <c r="E273" s="13">
        <v>2021</v>
      </c>
      <c r="F273" s="13">
        <v>220</v>
      </c>
      <c r="G273" s="1">
        <f t="shared" si="144"/>
        <v>19.333333333333332</v>
      </c>
      <c r="H273" s="13">
        <f t="shared" si="153"/>
        <v>27.49</v>
      </c>
      <c r="I273" s="13">
        <v>4142</v>
      </c>
    </row>
    <row r="274" spans="1:9" s="4" customFormat="1" x14ac:dyDescent="0.25">
      <c r="A274" s="13" t="s">
        <v>257</v>
      </c>
      <c r="B274" s="13" t="s">
        <v>0</v>
      </c>
      <c r="C274" s="13">
        <v>750</v>
      </c>
      <c r="D274" s="13">
        <v>12</v>
      </c>
      <c r="E274" s="13">
        <v>2019</v>
      </c>
      <c r="F274" s="13">
        <v>220</v>
      </c>
      <c r="G274" s="1">
        <f t="shared" si="144"/>
        <v>19.333333333333332</v>
      </c>
      <c r="H274" s="13">
        <f t="shared" ref="H274:H276" si="156">SUM(F274/8)-0.01</f>
        <v>27.49</v>
      </c>
      <c r="I274" s="13">
        <v>338</v>
      </c>
    </row>
    <row r="275" spans="1:9" s="4" customFormat="1" x14ac:dyDescent="0.25">
      <c r="A275" s="13" t="s">
        <v>257</v>
      </c>
      <c r="B275" s="13" t="s">
        <v>262</v>
      </c>
      <c r="C275" s="13">
        <v>750</v>
      </c>
      <c r="D275" s="13">
        <v>12</v>
      </c>
      <c r="E275" s="13">
        <v>2018</v>
      </c>
      <c r="F275" s="13">
        <v>400</v>
      </c>
      <c r="G275" s="1">
        <f t="shared" si="144"/>
        <v>34.333333333333336</v>
      </c>
      <c r="H275" s="13">
        <f t="shared" si="156"/>
        <v>49.99</v>
      </c>
      <c r="I275" s="13">
        <v>339</v>
      </c>
    </row>
    <row r="276" spans="1:9" s="4" customFormat="1" x14ac:dyDescent="0.25">
      <c r="A276" s="13" t="s">
        <v>257</v>
      </c>
      <c r="B276" s="13" t="s">
        <v>263</v>
      </c>
      <c r="C276" s="13">
        <v>750</v>
      </c>
      <c r="D276" s="13">
        <v>12</v>
      </c>
      <c r="E276" s="13">
        <v>2022</v>
      </c>
      <c r="F276" s="13">
        <v>160</v>
      </c>
      <c r="G276" s="1">
        <f t="shared" si="144"/>
        <v>14.333333333333334</v>
      </c>
      <c r="H276" s="13">
        <f t="shared" si="156"/>
        <v>19.989999999999998</v>
      </c>
      <c r="I276" s="13">
        <v>341</v>
      </c>
    </row>
    <row r="277" spans="1:9" s="4" customFormat="1" x14ac:dyDescent="0.25">
      <c r="A277" s="13" t="s">
        <v>171</v>
      </c>
      <c r="B277" s="13" t="s">
        <v>172</v>
      </c>
      <c r="C277" s="13">
        <v>750</v>
      </c>
      <c r="D277" s="13">
        <v>12</v>
      </c>
      <c r="E277" s="13">
        <v>2022</v>
      </c>
      <c r="F277" s="13">
        <v>148</v>
      </c>
      <c r="G277" s="1">
        <f t="shared" ref="G277" si="157">SUM(F277/12)+1</f>
        <v>13.333333333333334</v>
      </c>
      <c r="H277" s="13">
        <f t="shared" ref="H277" si="158">SUM(F277/8)-0.01</f>
        <v>18.489999999999998</v>
      </c>
      <c r="I277" s="13">
        <v>5831</v>
      </c>
    </row>
    <row r="278" spans="1:9" s="4" customFormat="1" x14ac:dyDescent="0.25">
      <c r="A278" s="13" t="s">
        <v>171</v>
      </c>
      <c r="B278" s="13" t="s">
        <v>173</v>
      </c>
      <c r="C278" s="13">
        <v>750</v>
      </c>
      <c r="D278" s="13">
        <v>12</v>
      </c>
      <c r="E278" s="13">
        <v>2018</v>
      </c>
      <c r="F278" s="13">
        <v>184</v>
      </c>
      <c r="G278" s="1">
        <f t="shared" si="144"/>
        <v>16.333333333333336</v>
      </c>
      <c r="H278" s="13">
        <f t="shared" ref="H278:H280" si="159">SUM(F278/8)-0.01</f>
        <v>22.99</v>
      </c>
      <c r="I278" s="13">
        <v>5822</v>
      </c>
    </row>
    <row r="279" spans="1:9" s="4" customFormat="1" x14ac:dyDescent="0.25">
      <c r="A279" s="13" t="s">
        <v>171</v>
      </c>
      <c r="B279" s="13" t="s">
        <v>173</v>
      </c>
      <c r="C279" s="13">
        <v>750</v>
      </c>
      <c r="D279" s="13">
        <v>12</v>
      </c>
      <c r="E279" s="13">
        <v>2018</v>
      </c>
      <c r="F279" s="13">
        <v>204</v>
      </c>
      <c r="G279" s="1">
        <f t="shared" ref="G279" si="160">SUM(F279/12)+1</f>
        <v>18</v>
      </c>
      <c r="H279" s="13">
        <f t="shared" ref="H279" si="161">SUM(F279/8)-0.01</f>
        <v>25.49</v>
      </c>
      <c r="I279" s="13">
        <v>5828</v>
      </c>
    </row>
    <row r="280" spans="1:9" s="4" customFormat="1" x14ac:dyDescent="0.25">
      <c r="A280" s="13" t="s">
        <v>171</v>
      </c>
      <c r="B280" s="13" t="s">
        <v>174</v>
      </c>
      <c r="C280" s="13">
        <v>750</v>
      </c>
      <c r="D280" s="13">
        <v>12</v>
      </c>
      <c r="E280" s="13">
        <v>2017</v>
      </c>
      <c r="F280" s="13">
        <v>288</v>
      </c>
      <c r="G280" s="1">
        <f t="shared" si="144"/>
        <v>25</v>
      </c>
      <c r="H280" s="13">
        <f t="shared" si="159"/>
        <v>35.99</v>
      </c>
      <c r="I280" s="13">
        <v>5824</v>
      </c>
    </row>
    <row r="281" spans="1:9" s="4" customFormat="1" x14ac:dyDescent="0.25">
      <c r="A281" s="13" t="s">
        <v>171</v>
      </c>
      <c r="B281" s="13" t="s">
        <v>174</v>
      </c>
      <c r="C281" s="13">
        <v>750</v>
      </c>
      <c r="D281" s="13">
        <v>12</v>
      </c>
      <c r="E281" s="13">
        <v>2019</v>
      </c>
      <c r="F281" s="13">
        <v>300</v>
      </c>
      <c r="G281" s="1">
        <f t="shared" ref="G281" si="162">SUM(F281/12)+1</f>
        <v>26</v>
      </c>
      <c r="H281" s="13">
        <f t="shared" ref="H281" si="163">SUM(F281/8)-0.01</f>
        <v>37.49</v>
      </c>
      <c r="I281" s="13">
        <v>5829</v>
      </c>
    </row>
    <row r="282" spans="1:9" s="4" customFormat="1" x14ac:dyDescent="0.25">
      <c r="A282" s="13" t="s">
        <v>96</v>
      </c>
      <c r="B282" s="13" t="s">
        <v>98</v>
      </c>
      <c r="C282" s="13">
        <v>750</v>
      </c>
      <c r="D282" s="13">
        <v>12</v>
      </c>
      <c r="E282" s="13">
        <v>2021</v>
      </c>
      <c r="F282" s="13">
        <v>80</v>
      </c>
      <c r="G282" s="1">
        <f t="shared" si="144"/>
        <v>7.666666666666667</v>
      </c>
      <c r="H282" s="13">
        <f t="shared" ref="H282:H290" si="164">SUM(F282/8)-0.01</f>
        <v>9.99</v>
      </c>
      <c r="I282" s="13">
        <v>4442</v>
      </c>
    </row>
    <row r="283" spans="1:9" s="4" customFormat="1" x14ac:dyDescent="0.25">
      <c r="A283" s="13" t="s">
        <v>96</v>
      </c>
      <c r="B283" s="13" t="s">
        <v>97</v>
      </c>
      <c r="C283" s="13">
        <v>750</v>
      </c>
      <c r="D283" s="13">
        <v>12</v>
      </c>
      <c r="E283" s="13">
        <v>2022</v>
      </c>
      <c r="F283" s="13">
        <v>160</v>
      </c>
      <c r="G283" s="1">
        <f t="shared" ref="G283" si="165">SUM(F283/12)+1</f>
        <v>14.333333333333334</v>
      </c>
      <c r="H283" s="13">
        <f t="shared" ref="H283" si="166">SUM(F283/8)-0.01</f>
        <v>19.989999999999998</v>
      </c>
      <c r="I283" s="13">
        <v>4332</v>
      </c>
    </row>
    <row r="284" spans="1:9" s="4" customFormat="1" x14ac:dyDescent="0.25">
      <c r="A284" s="13" t="s">
        <v>99</v>
      </c>
      <c r="B284" s="13" t="s">
        <v>255</v>
      </c>
      <c r="C284" s="13">
        <v>750</v>
      </c>
      <c r="D284" s="13">
        <v>12</v>
      </c>
      <c r="E284" s="13">
        <v>2022</v>
      </c>
      <c r="F284" s="13">
        <v>264</v>
      </c>
      <c r="G284" s="1">
        <f t="shared" si="144"/>
        <v>23</v>
      </c>
      <c r="H284" s="13">
        <f t="shared" si="164"/>
        <v>32.99</v>
      </c>
      <c r="I284" s="13">
        <v>569</v>
      </c>
    </row>
    <row r="285" spans="1:9" s="4" customFormat="1" x14ac:dyDescent="0.25">
      <c r="A285" s="13" t="s">
        <v>99</v>
      </c>
      <c r="B285" s="13" t="s">
        <v>100</v>
      </c>
      <c r="C285" s="13">
        <v>750</v>
      </c>
      <c r="D285" s="13">
        <v>12</v>
      </c>
      <c r="E285" s="13">
        <v>2015</v>
      </c>
      <c r="F285" s="13">
        <v>564</v>
      </c>
      <c r="G285" s="1">
        <f t="shared" si="144"/>
        <v>48</v>
      </c>
      <c r="H285" s="13">
        <f t="shared" si="164"/>
        <v>70.489999999999995</v>
      </c>
      <c r="I285" s="13">
        <v>547</v>
      </c>
    </row>
    <row r="286" spans="1:9" s="4" customFormat="1" x14ac:dyDescent="0.25">
      <c r="A286" s="13" t="s">
        <v>99</v>
      </c>
      <c r="B286" s="13" t="s">
        <v>100</v>
      </c>
      <c r="C286" s="5" t="s">
        <v>101</v>
      </c>
      <c r="D286" s="13">
        <v>6</v>
      </c>
      <c r="E286" s="13">
        <v>2015</v>
      </c>
      <c r="F286" s="13">
        <v>620</v>
      </c>
      <c r="G286" s="1">
        <f t="shared" ref="G286:G287" si="167">SUM(F286/6)+1</f>
        <v>104.33333333333333</v>
      </c>
      <c r="H286" s="13">
        <v>140</v>
      </c>
      <c r="I286" s="13">
        <v>548</v>
      </c>
    </row>
    <row r="287" spans="1:9" s="4" customFormat="1" x14ac:dyDescent="0.25">
      <c r="A287" s="13" t="s">
        <v>99</v>
      </c>
      <c r="B287" s="13" t="s">
        <v>100</v>
      </c>
      <c r="C287" s="5" t="s">
        <v>101</v>
      </c>
      <c r="D287" s="13">
        <v>6</v>
      </c>
      <c r="E287" s="13">
        <v>2013</v>
      </c>
      <c r="F287" s="13">
        <v>720</v>
      </c>
      <c r="G287" s="1">
        <f t="shared" si="167"/>
        <v>121</v>
      </c>
      <c r="H287" s="13">
        <v>173.99</v>
      </c>
      <c r="I287" s="13">
        <v>552</v>
      </c>
    </row>
    <row r="288" spans="1:9" s="4" customFormat="1" x14ac:dyDescent="0.25">
      <c r="A288" s="13" t="s">
        <v>99</v>
      </c>
      <c r="B288" s="13" t="s">
        <v>100</v>
      </c>
      <c r="C288" s="13">
        <v>750</v>
      </c>
      <c r="D288" s="13">
        <v>12</v>
      </c>
      <c r="E288" s="13">
        <v>2016</v>
      </c>
      <c r="F288" s="13">
        <v>700</v>
      </c>
      <c r="G288" s="1">
        <f t="shared" si="144"/>
        <v>59.333333333333336</v>
      </c>
      <c r="H288" s="13">
        <f t="shared" si="164"/>
        <v>87.49</v>
      </c>
      <c r="I288" s="13">
        <v>554</v>
      </c>
    </row>
    <row r="289" spans="1:9" s="4" customFormat="1" x14ac:dyDescent="0.25">
      <c r="A289" s="13" t="s">
        <v>99</v>
      </c>
      <c r="B289" s="13" t="s">
        <v>100</v>
      </c>
      <c r="C289" s="5" t="s">
        <v>101</v>
      </c>
      <c r="D289" s="13">
        <v>6</v>
      </c>
      <c r="E289" s="13">
        <v>2016</v>
      </c>
      <c r="F289" s="13">
        <v>744</v>
      </c>
      <c r="G289" s="1">
        <v>117</v>
      </c>
      <c r="H289" s="13">
        <v>173.99</v>
      </c>
      <c r="I289" s="13">
        <v>555</v>
      </c>
    </row>
    <row r="290" spans="1:9" s="4" customFormat="1" x14ac:dyDescent="0.25">
      <c r="A290" s="13" t="s">
        <v>99</v>
      </c>
      <c r="B290" s="13" t="s">
        <v>100</v>
      </c>
      <c r="C290" s="13">
        <v>750</v>
      </c>
      <c r="D290" s="13">
        <v>12</v>
      </c>
      <c r="E290" s="13">
        <v>2017</v>
      </c>
      <c r="F290" s="13">
        <v>600</v>
      </c>
      <c r="G290" s="1">
        <f t="shared" si="144"/>
        <v>51</v>
      </c>
      <c r="H290" s="13">
        <f t="shared" si="164"/>
        <v>74.989999999999995</v>
      </c>
      <c r="I290" s="13">
        <v>558</v>
      </c>
    </row>
    <row r="291" spans="1:9" s="4" customFormat="1" x14ac:dyDescent="0.25">
      <c r="A291" s="13" t="s">
        <v>99</v>
      </c>
      <c r="B291" s="13" t="s">
        <v>100</v>
      </c>
      <c r="C291" s="5" t="s">
        <v>101</v>
      </c>
      <c r="D291" s="13">
        <v>6</v>
      </c>
      <c r="E291" s="13">
        <v>2017</v>
      </c>
      <c r="F291" s="13">
        <v>688</v>
      </c>
      <c r="G291" s="1">
        <f>SUM(F291/6)+1</f>
        <v>115.66666666666667</v>
      </c>
      <c r="H291" s="13">
        <v>173.99</v>
      </c>
      <c r="I291" s="13">
        <v>559</v>
      </c>
    </row>
    <row r="292" spans="1:9" s="4" customFormat="1" x14ac:dyDescent="0.25">
      <c r="A292" s="13" t="s">
        <v>99</v>
      </c>
      <c r="B292" s="13" t="s">
        <v>100</v>
      </c>
      <c r="C292" s="13">
        <v>750</v>
      </c>
      <c r="D292" s="13">
        <v>12</v>
      </c>
      <c r="E292" s="13">
        <v>2019</v>
      </c>
      <c r="F292" s="13">
        <v>588</v>
      </c>
      <c r="G292" s="1">
        <f t="shared" ref="G292" si="168">SUM(F292/12)+1</f>
        <v>50</v>
      </c>
      <c r="H292" s="13">
        <f t="shared" ref="H292" si="169">SUM(F292/8)-0.01</f>
        <v>73.489999999999995</v>
      </c>
      <c r="I292" s="13">
        <v>563</v>
      </c>
    </row>
    <row r="293" spans="1:9" s="4" customFormat="1" x14ac:dyDescent="0.25">
      <c r="A293" s="13" t="s">
        <v>99</v>
      </c>
      <c r="B293" s="13" t="s">
        <v>188</v>
      </c>
      <c r="C293" s="13">
        <v>750</v>
      </c>
      <c r="D293" s="13">
        <v>12</v>
      </c>
      <c r="E293" s="13">
        <v>2022</v>
      </c>
      <c r="F293" s="13">
        <v>204</v>
      </c>
      <c r="G293" s="1">
        <f t="shared" ref="G293" si="170">SUM(F293/12)+1</f>
        <v>18</v>
      </c>
      <c r="H293" s="13">
        <f t="shared" ref="H293" si="171">SUM(F293/8)-0.01</f>
        <v>25.49</v>
      </c>
      <c r="I293" s="13">
        <v>570</v>
      </c>
    </row>
    <row r="294" spans="1:9" s="4" customFormat="1" x14ac:dyDescent="0.25">
      <c r="A294" s="13" t="s">
        <v>99</v>
      </c>
      <c r="B294" s="13" t="s">
        <v>189</v>
      </c>
      <c r="C294" s="13">
        <v>750</v>
      </c>
      <c r="D294" s="13">
        <v>12</v>
      </c>
      <c r="E294" s="13">
        <v>2018</v>
      </c>
      <c r="F294" s="13">
        <v>240</v>
      </c>
      <c r="G294" s="1">
        <f t="shared" ref="G294" si="172">SUM(F294/12)+1</f>
        <v>21</v>
      </c>
      <c r="H294" s="13">
        <f t="shared" ref="H294" si="173">SUM(F294/8)-0.01</f>
        <v>29.99</v>
      </c>
      <c r="I294" s="13">
        <v>561</v>
      </c>
    </row>
    <row r="295" spans="1:9" s="4" customFormat="1" x14ac:dyDescent="0.25">
      <c r="A295" s="13" t="s">
        <v>99</v>
      </c>
      <c r="B295" s="13" t="s">
        <v>189</v>
      </c>
      <c r="C295" s="13">
        <v>750</v>
      </c>
      <c r="D295" s="13">
        <v>12</v>
      </c>
      <c r="E295" s="13">
        <v>2020</v>
      </c>
      <c r="F295" s="13">
        <v>252</v>
      </c>
      <c r="G295" s="1">
        <f>SUM(F295/12)+1</f>
        <v>22</v>
      </c>
      <c r="H295" s="13">
        <f>SUM(F295/8)-0.01</f>
        <v>31.49</v>
      </c>
      <c r="I295" s="13">
        <v>567</v>
      </c>
    </row>
    <row r="296" spans="1:9" s="4" customFormat="1" x14ac:dyDescent="0.25">
      <c r="A296" s="13" t="s">
        <v>222</v>
      </c>
      <c r="B296" s="13" t="s">
        <v>223</v>
      </c>
      <c r="C296" s="13">
        <v>750</v>
      </c>
      <c r="D296" s="13">
        <v>12</v>
      </c>
      <c r="E296" s="13">
        <v>2022</v>
      </c>
      <c r="F296" s="13">
        <v>220</v>
      </c>
      <c r="G296" s="1">
        <f t="shared" ref="G296:G297" si="174">SUM(F296/12)+1</f>
        <v>19.333333333333332</v>
      </c>
      <c r="H296" s="13">
        <f t="shared" ref="H296:H297" si="175">SUM(F296/8)-0.01</f>
        <v>27.49</v>
      </c>
      <c r="I296" s="13">
        <v>568</v>
      </c>
    </row>
    <row r="297" spans="1:9" s="4" customFormat="1" x14ac:dyDescent="0.25">
      <c r="A297" s="13" t="s">
        <v>99</v>
      </c>
      <c r="B297" s="13" t="s">
        <v>100</v>
      </c>
      <c r="C297" s="13">
        <v>750</v>
      </c>
      <c r="D297" s="13">
        <v>12</v>
      </c>
      <c r="E297" s="13">
        <v>2018</v>
      </c>
      <c r="F297" s="13">
        <v>664</v>
      </c>
      <c r="G297" s="1">
        <f t="shared" si="174"/>
        <v>56.333333333333336</v>
      </c>
      <c r="H297" s="13">
        <f t="shared" si="175"/>
        <v>82.99</v>
      </c>
      <c r="I297" s="13">
        <v>571</v>
      </c>
    </row>
    <row r="298" spans="1:9" s="4" customFormat="1" x14ac:dyDescent="0.25">
      <c r="A298" s="13" t="s">
        <v>99</v>
      </c>
      <c r="B298" s="13" t="s">
        <v>100</v>
      </c>
      <c r="C298" s="5" t="s">
        <v>101</v>
      </c>
      <c r="D298" s="13">
        <v>6</v>
      </c>
      <c r="E298" s="13">
        <v>2018</v>
      </c>
      <c r="F298" s="13">
        <v>696</v>
      </c>
      <c r="G298" s="1">
        <f>SUM(F298/6)+1</f>
        <v>117</v>
      </c>
      <c r="H298" s="13">
        <v>173.99</v>
      </c>
      <c r="I298" s="13">
        <v>572</v>
      </c>
    </row>
    <row r="299" spans="1:9" s="4" customFormat="1" x14ac:dyDescent="0.25">
      <c r="A299" s="13" t="s">
        <v>94</v>
      </c>
      <c r="B299" s="13" t="s">
        <v>95</v>
      </c>
      <c r="C299" s="13">
        <v>750</v>
      </c>
      <c r="D299" s="13">
        <v>12</v>
      </c>
      <c r="E299" s="13">
        <v>2022</v>
      </c>
      <c r="F299" s="13">
        <v>212</v>
      </c>
      <c r="G299" s="1">
        <f t="shared" ref="G299" si="176">SUM(F299/12)+1</f>
        <v>18.666666666666668</v>
      </c>
      <c r="H299" s="13">
        <f t="shared" ref="H299" si="177">SUM(F299/8)-0.01</f>
        <v>26.49</v>
      </c>
      <c r="I299" s="13">
        <v>7963</v>
      </c>
    </row>
    <row r="300" spans="1:9" s="4" customFormat="1" x14ac:dyDescent="0.25">
      <c r="A300" s="13" t="s">
        <v>190</v>
      </c>
      <c r="B300" s="13" t="s">
        <v>191</v>
      </c>
      <c r="C300" s="13">
        <v>750</v>
      </c>
      <c r="D300" s="13">
        <v>12</v>
      </c>
      <c r="E300" s="13">
        <v>2020</v>
      </c>
      <c r="F300" s="13">
        <v>180</v>
      </c>
      <c r="G300" s="1">
        <f t="shared" ref="G300:G303" si="178">SUM(F300/12)+1</f>
        <v>16</v>
      </c>
      <c r="H300" s="13">
        <f t="shared" ref="H300:H303" si="179">SUM(F300/8)-0.01</f>
        <v>22.49</v>
      </c>
      <c r="I300" s="13">
        <v>7959</v>
      </c>
    </row>
    <row r="301" spans="1:9" s="4" customFormat="1" x14ac:dyDescent="0.25">
      <c r="A301" s="13" t="s">
        <v>190</v>
      </c>
      <c r="B301" s="13" t="s">
        <v>191</v>
      </c>
      <c r="C301" s="13">
        <v>750</v>
      </c>
      <c r="D301" s="13">
        <v>12</v>
      </c>
      <c r="E301" s="13">
        <v>2021</v>
      </c>
      <c r="F301" s="13">
        <v>244</v>
      </c>
      <c r="G301" s="1">
        <f t="shared" si="178"/>
        <v>21.333333333333332</v>
      </c>
      <c r="H301" s="13">
        <f t="shared" si="179"/>
        <v>30.49</v>
      </c>
      <c r="I301" s="13">
        <v>7960</v>
      </c>
    </row>
    <row r="302" spans="1:9" s="4" customFormat="1" x14ac:dyDescent="0.25">
      <c r="A302" s="13" t="s">
        <v>94</v>
      </c>
      <c r="B302" s="13" t="s">
        <v>133</v>
      </c>
      <c r="C302" s="13">
        <v>750</v>
      </c>
      <c r="D302" s="13">
        <v>12</v>
      </c>
      <c r="E302" s="13">
        <v>2018</v>
      </c>
      <c r="F302" s="13">
        <v>316</v>
      </c>
      <c r="G302" s="1">
        <f t="shared" si="178"/>
        <v>27.333333333333332</v>
      </c>
      <c r="H302" s="13">
        <f t="shared" si="179"/>
        <v>39.49</v>
      </c>
      <c r="I302" s="13">
        <v>7955</v>
      </c>
    </row>
    <row r="303" spans="1:9" s="4" customFormat="1" x14ac:dyDescent="0.25">
      <c r="A303" s="13" t="s">
        <v>94</v>
      </c>
      <c r="B303" s="13" t="s">
        <v>134</v>
      </c>
      <c r="C303" s="13">
        <v>750</v>
      </c>
      <c r="D303" s="13">
        <v>12</v>
      </c>
      <c r="E303" s="13">
        <v>2018</v>
      </c>
      <c r="F303" s="13">
        <v>316</v>
      </c>
      <c r="G303" s="1">
        <f t="shared" si="178"/>
        <v>27.333333333333332</v>
      </c>
      <c r="H303" s="13">
        <f t="shared" si="179"/>
        <v>39.49</v>
      </c>
      <c r="I303" s="13">
        <v>7954</v>
      </c>
    </row>
    <row r="304" spans="1:9" s="4" customFormat="1" x14ac:dyDescent="0.25">
      <c r="A304" s="13" t="s">
        <v>94</v>
      </c>
      <c r="B304" s="13" t="s">
        <v>133</v>
      </c>
      <c r="C304" s="13">
        <v>750</v>
      </c>
      <c r="D304" s="13">
        <v>12</v>
      </c>
      <c r="E304" s="13">
        <v>2019</v>
      </c>
      <c r="F304" s="13">
        <v>320</v>
      </c>
      <c r="G304" s="1">
        <f t="shared" ref="G304:G305" si="180">SUM(F304/12)+1</f>
        <v>27.666666666666668</v>
      </c>
      <c r="H304" s="13">
        <f t="shared" ref="H304:H305" si="181">SUM(F304/8)-0.01</f>
        <v>39.99</v>
      </c>
      <c r="I304" s="13">
        <v>7962</v>
      </c>
    </row>
    <row r="305" spans="1:9" s="4" customFormat="1" x14ac:dyDescent="0.25">
      <c r="A305" s="13" t="s">
        <v>94</v>
      </c>
      <c r="B305" s="13" t="s">
        <v>134</v>
      </c>
      <c r="C305" s="13">
        <v>750</v>
      </c>
      <c r="D305" s="13">
        <v>12</v>
      </c>
      <c r="E305" s="13">
        <v>2019</v>
      </c>
      <c r="F305" s="13">
        <v>320</v>
      </c>
      <c r="G305" s="1">
        <f t="shared" si="180"/>
        <v>27.666666666666668</v>
      </c>
      <c r="H305" s="13">
        <f t="shared" si="181"/>
        <v>39.99</v>
      </c>
      <c r="I305" s="13">
        <v>7961</v>
      </c>
    </row>
    <row r="306" spans="1:9" s="4" customFormat="1" ht="14.4" customHeight="1" x14ac:dyDescent="0.25">
      <c r="A306" s="13" t="s">
        <v>137</v>
      </c>
      <c r="B306" s="13" t="s">
        <v>138</v>
      </c>
      <c r="C306" s="13">
        <v>750</v>
      </c>
      <c r="D306" s="13">
        <v>12</v>
      </c>
      <c r="E306" s="13">
        <v>2018</v>
      </c>
      <c r="F306" s="13">
        <v>208</v>
      </c>
      <c r="G306" s="1">
        <f t="shared" ref="G306:G313" si="182">SUM(F306/12)+1</f>
        <v>18.333333333333332</v>
      </c>
      <c r="H306" s="13">
        <f t="shared" ref="H306:H310" si="183">SUM(F306/8)-0.01</f>
        <v>25.99</v>
      </c>
      <c r="I306" s="13">
        <v>8440</v>
      </c>
    </row>
    <row r="307" spans="1:9" s="4" customFormat="1" ht="14.4" customHeight="1" x14ac:dyDescent="0.25">
      <c r="A307" s="13" t="s">
        <v>137</v>
      </c>
      <c r="B307" s="13" t="s">
        <v>140</v>
      </c>
      <c r="C307" s="13">
        <v>750</v>
      </c>
      <c r="D307" s="13">
        <v>12</v>
      </c>
      <c r="E307" s="13">
        <v>2017</v>
      </c>
      <c r="F307" s="13">
        <v>240</v>
      </c>
      <c r="G307" s="1">
        <f t="shared" si="182"/>
        <v>21</v>
      </c>
      <c r="H307" s="13">
        <f t="shared" si="183"/>
        <v>29.99</v>
      </c>
      <c r="I307" s="13">
        <v>8441</v>
      </c>
    </row>
    <row r="308" spans="1:9" s="4" customFormat="1" x14ac:dyDescent="0.25">
      <c r="A308" s="13" t="s">
        <v>137</v>
      </c>
      <c r="B308" s="13" t="s">
        <v>139</v>
      </c>
      <c r="C308" s="13">
        <v>750</v>
      </c>
      <c r="D308" s="13">
        <v>12</v>
      </c>
      <c r="E308" s="13">
        <v>2017</v>
      </c>
      <c r="F308" s="13">
        <v>276</v>
      </c>
      <c r="G308" s="1">
        <f t="shared" si="182"/>
        <v>24</v>
      </c>
      <c r="H308" s="13">
        <f t="shared" si="183"/>
        <v>34.49</v>
      </c>
      <c r="I308" s="13">
        <v>8442</v>
      </c>
    </row>
    <row r="309" spans="1:9" s="4" customFormat="1" x14ac:dyDescent="0.25">
      <c r="A309" s="13" t="s">
        <v>137</v>
      </c>
      <c r="B309" s="13" t="s">
        <v>139</v>
      </c>
      <c r="C309" s="13">
        <v>750</v>
      </c>
      <c r="D309" s="13">
        <v>12</v>
      </c>
      <c r="E309" s="13">
        <v>2018</v>
      </c>
      <c r="F309" s="13">
        <v>276</v>
      </c>
      <c r="G309" s="1">
        <f t="shared" si="182"/>
        <v>24</v>
      </c>
      <c r="H309" s="13">
        <f t="shared" si="183"/>
        <v>34.49</v>
      </c>
      <c r="I309" s="13">
        <v>8443</v>
      </c>
    </row>
    <row r="310" spans="1:9" s="4" customFormat="1" x14ac:dyDescent="0.25">
      <c r="A310" s="13" t="s">
        <v>135</v>
      </c>
      <c r="B310" s="13" t="s">
        <v>155</v>
      </c>
      <c r="C310" s="13">
        <v>750</v>
      </c>
      <c r="D310" s="13">
        <v>12</v>
      </c>
      <c r="E310" s="13">
        <v>2020</v>
      </c>
      <c r="F310" s="13">
        <v>160</v>
      </c>
      <c r="G310" s="1">
        <f t="shared" si="182"/>
        <v>14.333333333333334</v>
      </c>
      <c r="H310" s="13">
        <f t="shared" si="183"/>
        <v>19.989999999999998</v>
      </c>
      <c r="I310" s="13">
        <v>8333</v>
      </c>
    </row>
    <row r="311" spans="1:9" s="4" customFormat="1" x14ac:dyDescent="0.25">
      <c r="A311" s="13" t="s">
        <v>102</v>
      </c>
      <c r="B311" s="13" t="s">
        <v>103</v>
      </c>
      <c r="C311" s="13">
        <v>750</v>
      </c>
      <c r="D311" s="13">
        <v>12</v>
      </c>
      <c r="E311" s="13">
        <v>2020</v>
      </c>
      <c r="F311" s="13">
        <v>188</v>
      </c>
      <c r="G311" s="1">
        <f t="shared" si="182"/>
        <v>16.666666666666664</v>
      </c>
      <c r="H311" s="13">
        <f t="shared" ref="H311:H313" si="184">SUM(F311/8)-0.01</f>
        <v>23.49</v>
      </c>
      <c r="I311" s="5" t="s">
        <v>254</v>
      </c>
    </row>
    <row r="312" spans="1:9" s="4" customFormat="1" x14ac:dyDescent="0.25">
      <c r="A312" s="13" t="s">
        <v>104</v>
      </c>
      <c r="B312" s="13" t="s">
        <v>149</v>
      </c>
      <c r="C312" s="13">
        <v>750</v>
      </c>
      <c r="D312" s="13">
        <v>12</v>
      </c>
      <c r="E312" s="13">
        <v>2022</v>
      </c>
      <c r="F312" s="13">
        <v>168</v>
      </c>
      <c r="G312" s="1">
        <f t="shared" ref="G312" si="185">SUM(F312/12)+1</f>
        <v>15</v>
      </c>
      <c r="H312" s="13">
        <f t="shared" ref="H312" si="186">SUM(F312/8)-0.01</f>
        <v>20.99</v>
      </c>
      <c r="I312" s="13">
        <v>39113</v>
      </c>
    </row>
    <row r="313" spans="1:9" s="4" customFormat="1" x14ac:dyDescent="0.25">
      <c r="A313" s="13" t="s">
        <v>104</v>
      </c>
      <c r="B313" s="13" t="s">
        <v>105</v>
      </c>
      <c r="C313" s="13">
        <v>750</v>
      </c>
      <c r="D313" s="13">
        <v>12</v>
      </c>
      <c r="E313" s="13">
        <v>2019</v>
      </c>
      <c r="F313" s="13">
        <v>252</v>
      </c>
      <c r="G313" s="1">
        <f t="shared" si="182"/>
        <v>22</v>
      </c>
      <c r="H313" s="13">
        <f t="shared" si="184"/>
        <v>31.49</v>
      </c>
      <c r="I313" s="13">
        <v>39107</v>
      </c>
    </row>
    <row r="314" spans="1:9" s="4" customFormat="1" x14ac:dyDescent="0.25">
      <c r="A314" s="13" t="s">
        <v>50</v>
      </c>
      <c r="B314" s="13" t="s">
        <v>52</v>
      </c>
      <c r="C314" s="13">
        <v>750</v>
      </c>
      <c r="D314" s="13">
        <v>12</v>
      </c>
      <c r="E314" s="13">
        <v>2015</v>
      </c>
      <c r="F314" s="13">
        <v>208</v>
      </c>
      <c r="G314" s="1">
        <f>SUM(F314/12)+1</f>
        <v>18.333333333333332</v>
      </c>
      <c r="H314" s="13">
        <f>SUM(F314/8)-0.01</f>
        <v>25.99</v>
      </c>
      <c r="I314" s="13">
        <v>4240</v>
      </c>
    </row>
    <row r="315" spans="1:9" s="4" customFormat="1" x14ac:dyDescent="0.25">
      <c r="A315" s="13" t="s">
        <v>50</v>
      </c>
      <c r="B315" s="13" t="s">
        <v>52</v>
      </c>
      <c r="C315" s="13">
        <v>750</v>
      </c>
      <c r="D315" s="13">
        <v>12</v>
      </c>
      <c r="E315" s="13">
        <v>2017</v>
      </c>
      <c r="F315" s="13">
        <v>208</v>
      </c>
      <c r="G315" s="1">
        <f t="shared" ref="G315:G319" si="187">SUM(F315/12)+1</f>
        <v>18.333333333333332</v>
      </c>
      <c r="H315" s="13">
        <f t="shared" ref="H315:H319" si="188">SUM(F315/8)-0.01</f>
        <v>25.99</v>
      </c>
      <c r="I315" s="13">
        <v>4245</v>
      </c>
    </row>
    <row r="316" spans="1:9" s="4" customFormat="1" x14ac:dyDescent="0.25">
      <c r="A316" s="13" t="s">
        <v>50</v>
      </c>
      <c r="B316" s="13" t="s">
        <v>69</v>
      </c>
      <c r="C316" s="13">
        <v>750</v>
      </c>
      <c r="D316" s="13">
        <v>12</v>
      </c>
      <c r="E316" s="13">
        <v>2018</v>
      </c>
      <c r="F316" s="13">
        <v>288</v>
      </c>
      <c r="G316" s="1">
        <f t="shared" si="187"/>
        <v>25</v>
      </c>
      <c r="H316" s="13">
        <f t="shared" si="188"/>
        <v>35.99</v>
      </c>
      <c r="I316" s="13">
        <v>4246</v>
      </c>
    </row>
    <row r="317" spans="1:9" s="4" customFormat="1" x14ac:dyDescent="0.25">
      <c r="A317" s="13" t="s">
        <v>50</v>
      </c>
      <c r="B317" s="13" t="s">
        <v>88</v>
      </c>
      <c r="C317" s="13">
        <v>750</v>
      </c>
      <c r="D317" s="13">
        <v>12</v>
      </c>
      <c r="E317" s="13">
        <v>2018</v>
      </c>
      <c r="F317" s="13">
        <v>160</v>
      </c>
      <c r="G317" s="1">
        <f t="shared" si="187"/>
        <v>14.333333333333334</v>
      </c>
      <c r="H317" s="13">
        <f t="shared" si="188"/>
        <v>19.989999999999998</v>
      </c>
      <c r="I317" s="13">
        <v>4249</v>
      </c>
    </row>
    <row r="318" spans="1:9" s="4" customFormat="1" x14ac:dyDescent="0.25">
      <c r="A318" s="13" t="s">
        <v>50</v>
      </c>
      <c r="B318" s="13" t="s">
        <v>51</v>
      </c>
      <c r="C318" s="13">
        <v>750</v>
      </c>
      <c r="D318" s="13">
        <v>12</v>
      </c>
      <c r="E318" s="13">
        <v>2018</v>
      </c>
      <c r="F318" s="13">
        <v>324</v>
      </c>
      <c r="G318" s="1">
        <f t="shared" si="187"/>
        <v>28</v>
      </c>
      <c r="H318" s="13">
        <f t="shared" si="188"/>
        <v>40.49</v>
      </c>
      <c r="I318" s="13">
        <v>4247</v>
      </c>
    </row>
    <row r="319" spans="1:9" s="4" customFormat="1" x14ac:dyDescent="0.25">
      <c r="A319" s="13" t="s">
        <v>50</v>
      </c>
      <c r="B319" s="13" t="s">
        <v>69</v>
      </c>
      <c r="C319" s="13">
        <v>750</v>
      </c>
      <c r="D319" s="13">
        <v>12</v>
      </c>
      <c r="E319" s="13">
        <v>2019</v>
      </c>
      <c r="F319" s="13">
        <v>320</v>
      </c>
      <c r="G319" s="1">
        <f t="shared" si="187"/>
        <v>27.666666666666668</v>
      </c>
      <c r="H319" s="13">
        <f t="shared" si="188"/>
        <v>39.99</v>
      </c>
      <c r="I319" s="13">
        <v>4251</v>
      </c>
    </row>
    <row r="320" spans="1:9" s="4" customFormat="1" x14ac:dyDescent="0.25">
      <c r="A320" s="13" t="s">
        <v>50</v>
      </c>
      <c r="B320" s="13" t="s">
        <v>87</v>
      </c>
      <c r="C320" s="13">
        <v>750</v>
      </c>
      <c r="D320" s="13">
        <v>12</v>
      </c>
      <c r="E320" s="13">
        <v>2019</v>
      </c>
      <c r="F320" s="13">
        <v>208</v>
      </c>
      <c r="G320" s="1">
        <f t="shared" ref="G320:G325" si="189">SUM(F320/12)+1</f>
        <v>18.333333333333332</v>
      </c>
      <c r="H320" s="13">
        <f t="shared" ref="H320:H325" si="190">SUM(F320/8)-0.01</f>
        <v>25.99</v>
      </c>
      <c r="I320" s="13">
        <v>4253</v>
      </c>
    </row>
    <row r="321" spans="1:9" s="4" customFormat="1" x14ac:dyDescent="0.25">
      <c r="A321" s="13" t="s">
        <v>50</v>
      </c>
      <c r="B321" s="13" t="s">
        <v>87</v>
      </c>
      <c r="C321" s="13">
        <v>750</v>
      </c>
      <c r="D321" s="13">
        <v>12</v>
      </c>
      <c r="E321" s="13">
        <v>2021</v>
      </c>
      <c r="F321" s="13">
        <v>208</v>
      </c>
      <c r="G321" s="1">
        <f t="shared" ref="G321" si="191">SUM(F321/12)+1</f>
        <v>18.333333333333332</v>
      </c>
      <c r="H321" s="13">
        <f t="shared" ref="H321" si="192">SUM(F321/8)-0.01</f>
        <v>25.99</v>
      </c>
      <c r="I321" s="13">
        <v>4257</v>
      </c>
    </row>
    <row r="322" spans="1:9" s="4" customFormat="1" x14ac:dyDescent="0.25">
      <c r="A322" s="13" t="s">
        <v>50</v>
      </c>
      <c r="B322" s="13" t="s">
        <v>88</v>
      </c>
      <c r="C322" s="13">
        <v>750</v>
      </c>
      <c r="D322" s="13">
        <v>12</v>
      </c>
      <c r="E322" s="13">
        <v>2019</v>
      </c>
      <c r="F322" s="13">
        <v>228</v>
      </c>
      <c r="G322" s="1">
        <f t="shared" si="189"/>
        <v>20</v>
      </c>
      <c r="H322" s="13">
        <f t="shared" si="190"/>
        <v>28.49</v>
      </c>
      <c r="I322" s="13">
        <v>4254</v>
      </c>
    </row>
    <row r="323" spans="1:9" s="4" customFormat="1" x14ac:dyDescent="0.25">
      <c r="A323" s="13" t="s">
        <v>50</v>
      </c>
      <c r="B323" s="13" t="s">
        <v>88</v>
      </c>
      <c r="C323" s="13">
        <v>750</v>
      </c>
      <c r="D323" s="13">
        <v>12</v>
      </c>
      <c r="E323" s="13">
        <v>2020</v>
      </c>
      <c r="F323" s="13">
        <v>240</v>
      </c>
      <c r="G323" s="1">
        <f t="shared" ref="G323" si="193">SUM(F323/12)+1</f>
        <v>21</v>
      </c>
      <c r="H323" s="13">
        <f t="shared" ref="H323" si="194">SUM(F323/8)-0.01</f>
        <v>29.99</v>
      </c>
      <c r="I323" s="13">
        <v>4258</v>
      </c>
    </row>
    <row r="324" spans="1:9" s="4" customFormat="1" x14ac:dyDescent="0.25">
      <c r="A324" s="13" t="s">
        <v>50</v>
      </c>
      <c r="B324" s="13" t="s">
        <v>88</v>
      </c>
      <c r="C324" s="13">
        <v>750</v>
      </c>
      <c r="D324" s="13">
        <v>12</v>
      </c>
      <c r="E324" s="13">
        <v>2021</v>
      </c>
      <c r="F324" s="13">
        <v>240</v>
      </c>
      <c r="G324" s="1">
        <f t="shared" ref="G324" si="195">SUM(F324/12)+1</f>
        <v>21</v>
      </c>
      <c r="H324" s="13">
        <f t="shared" ref="H324" si="196">SUM(F324/8)-0.01</f>
        <v>29.99</v>
      </c>
      <c r="I324" s="13">
        <v>4260</v>
      </c>
    </row>
    <row r="325" spans="1:9" s="4" customFormat="1" x14ac:dyDescent="0.25">
      <c r="A325" s="13" t="s">
        <v>50</v>
      </c>
      <c r="B325" s="13" t="s">
        <v>51</v>
      </c>
      <c r="C325" s="13">
        <v>750</v>
      </c>
      <c r="D325" s="13">
        <v>12</v>
      </c>
      <c r="E325" s="13">
        <v>2019</v>
      </c>
      <c r="F325" s="13">
        <v>344</v>
      </c>
      <c r="G325" s="1">
        <f t="shared" si="189"/>
        <v>29.666666666666668</v>
      </c>
      <c r="H325" s="13">
        <f t="shared" si="190"/>
        <v>42.99</v>
      </c>
      <c r="I325" s="13">
        <v>4252</v>
      </c>
    </row>
    <row r="326" spans="1:9" s="4" customFormat="1" x14ac:dyDescent="0.25">
      <c r="A326" s="13" t="s">
        <v>50</v>
      </c>
      <c r="B326" s="13" t="s">
        <v>51</v>
      </c>
      <c r="C326" s="13">
        <v>750</v>
      </c>
      <c r="D326" s="13">
        <v>12</v>
      </c>
      <c r="E326" s="13">
        <v>2020</v>
      </c>
      <c r="F326" s="13">
        <v>344</v>
      </c>
      <c r="G326" s="1">
        <f t="shared" ref="G326" si="197">SUM(F326/12)+1</f>
        <v>29.666666666666668</v>
      </c>
      <c r="H326" s="13">
        <f t="shared" ref="H326" si="198">SUM(F326/8)-0.01</f>
        <v>42.99</v>
      </c>
      <c r="I326" s="13">
        <v>4256</v>
      </c>
    </row>
    <row r="327" spans="1:9" s="4" customFormat="1" x14ac:dyDescent="0.25">
      <c r="A327" s="13" t="s">
        <v>50</v>
      </c>
      <c r="B327" s="13" t="s">
        <v>51</v>
      </c>
      <c r="C327" s="13">
        <v>750</v>
      </c>
      <c r="D327" s="13">
        <v>12</v>
      </c>
      <c r="E327" s="13">
        <v>2021</v>
      </c>
      <c r="F327" s="13">
        <v>344</v>
      </c>
      <c r="G327" s="1">
        <f t="shared" ref="G327" si="199">SUM(F327/12)+1</f>
        <v>29.666666666666668</v>
      </c>
      <c r="H327" s="13">
        <f t="shared" ref="H327" si="200">SUM(F327/8)-0.01</f>
        <v>42.99</v>
      </c>
      <c r="I327" s="13">
        <v>4259</v>
      </c>
    </row>
    <row r="328" spans="1:9" s="4" customFormat="1" x14ac:dyDescent="0.25">
      <c r="A328" s="13" t="s">
        <v>11</v>
      </c>
      <c r="B328" s="13" t="s">
        <v>32</v>
      </c>
      <c r="C328" s="13">
        <v>750</v>
      </c>
      <c r="D328" s="13">
        <v>12</v>
      </c>
      <c r="E328" s="13">
        <v>2022</v>
      </c>
      <c r="F328" s="13">
        <v>208</v>
      </c>
      <c r="G328" s="1">
        <f t="shared" ref="G328" si="201">SUM(F328/12)+1</f>
        <v>18.333333333333332</v>
      </c>
      <c r="H328" s="13">
        <f t="shared" ref="H328" si="202">SUM(F328/8)-0.01</f>
        <v>25.99</v>
      </c>
      <c r="I328" s="13">
        <v>7826</v>
      </c>
    </row>
    <row r="329" spans="1:9" s="4" customFormat="1" x14ac:dyDescent="0.25">
      <c r="A329" s="13" t="s">
        <v>276</v>
      </c>
      <c r="B329" s="13" t="s">
        <v>277</v>
      </c>
      <c r="C329" s="13">
        <v>750</v>
      </c>
      <c r="D329" s="13">
        <v>12</v>
      </c>
      <c r="E329" s="13">
        <v>2022</v>
      </c>
      <c r="F329" s="13">
        <v>164</v>
      </c>
      <c r="G329" s="1">
        <f t="shared" ref="G329:G344" si="203">SUM(F329/12)+1</f>
        <v>14.666666666666666</v>
      </c>
      <c r="H329" s="13">
        <f t="shared" ref="H329:H344" si="204">SUM(F329/8)-0.01</f>
        <v>20.49</v>
      </c>
      <c r="I329" s="13">
        <v>5338</v>
      </c>
    </row>
    <row r="330" spans="1:9" s="4" customFormat="1" x14ac:dyDescent="0.25">
      <c r="A330" s="13" t="s">
        <v>276</v>
      </c>
      <c r="B330" s="13" t="s">
        <v>277</v>
      </c>
      <c r="C330" s="13">
        <v>750</v>
      </c>
      <c r="D330" s="13">
        <v>12</v>
      </c>
      <c r="E330" s="13">
        <v>2023</v>
      </c>
      <c r="F330" s="13">
        <v>168</v>
      </c>
      <c r="G330" s="1">
        <f t="shared" ref="G330" si="205">SUM(F330/12)+1</f>
        <v>15</v>
      </c>
      <c r="H330" s="13">
        <f t="shared" ref="H330" si="206">SUM(F330/8)-0.01</f>
        <v>20.99</v>
      </c>
      <c r="I330" s="13">
        <v>5349</v>
      </c>
    </row>
    <row r="331" spans="1:9" s="4" customFormat="1" x14ac:dyDescent="0.25">
      <c r="A331" s="13" t="s">
        <v>276</v>
      </c>
      <c r="B331" s="13" t="s">
        <v>119</v>
      </c>
      <c r="C331" s="13">
        <v>750</v>
      </c>
      <c r="D331" s="13">
        <v>12</v>
      </c>
      <c r="E331" s="13">
        <v>2021</v>
      </c>
      <c r="F331" s="13">
        <v>188</v>
      </c>
      <c r="G331" s="1">
        <f t="shared" si="203"/>
        <v>16.666666666666664</v>
      </c>
      <c r="H331" s="13">
        <f t="shared" si="204"/>
        <v>23.49</v>
      </c>
      <c r="I331" s="13">
        <v>5339</v>
      </c>
    </row>
    <row r="332" spans="1:9" s="4" customFormat="1" x14ac:dyDescent="0.25">
      <c r="A332" s="13" t="s">
        <v>276</v>
      </c>
      <c r="B332" s="13" t="s">
        <v>278</v>
      </c>
      <c r="C332" s="13">
        <v>750</v>
      </c>
      <c r="D332" s="13">
        <v>12</v>
      </c>
      <c r="E332" s="13">
        <v>2020</v>
      </c>
      <c r="F332" s="13">
        <v>188</v>
      </c>
      <c r="G332" s="1">
        <f t="shared" si="203"/>
        <v>16.666666666666664</v>
      </c>
      <c r="H332" s="13">
        <f t="shared" si="204"/>
        <v>23.49</v>
      </c>
      <c r="I332" s="13">
        <v>5340</v>
      </c>
    </row>
    <row r="333" spans="1:9" s="4" customFormat="1" x14ac:dyDescent="0.25">
      <c r="A333" s="13" t="s">
        <v>276</v>
      </c>
      <c r="B333" s="13" t="s">
        <v>278</v>
      </c>
      <c r="C333" s="13">
        <v>750</v>
      </c>
      <c r="D333" s="13">
        <v>12</v>
      </c>
      <c r="E333" s="13">
        <v>2021</v>
      </c>
      <c r="F333" s="13">
        <v>192</v>
      </c>
      <c r="G333" s="1">
        <f t="shared" ref="G333" si="207">SUM(F333/12)+1</f>
        <v>17</v>
      </c>
      <c r="H333" s="13">
        <f t="shared" ref="H333" si="208">SUM(F333/8)-0.01</f>
        <v>23.99</v>
      </c>
      <c r="I333" s="13">
        <v>5348</v>
      </c>
    </row>
    <row r="334" spans="1:9" s="4" customFormat="1" ht="14.4" x14ac:dyDescent="0.3">
      <c r="A334" s="13" t="s">
        <v>276</v>
      </c>
      <c r="B334" s="6" t="s">
        <v>309</v>
      </c>
      <c r="C334" s="13">
        <v>750</v>
      </c>
      <c r="D334" s="13">
        <v>12</v>
      </c>
      <c r="E334" s="13">
        <v>2019</v>
      </c>
      <c r="F334" s="13">
        <v>412</v>
      </c>
      <c r="G334" s="1">
        <f t="shared" si="203"/>
        <v>35.333333333333336</v>
      </c>
      <c r="H334" s="13">
        <f t="shared" si="204"/>
        <v>51.49</v>
      </c>
      <c r="I334" s="13">
        <v>5341</v>
      </c>
    </row>
    <row r="335" spans="1:9" s="4" customFormat="1" x14ac:dyDescent="0.25">
      <c r="A335" s="13" t="s">
        <v>276</v>
      </c>
      <c r="B335" s="13" t="s">
        <v>310</v>
      </c>
      <c r="C335" s="13">
        <v>750</v>
      </c>
      <c r="D335" s="13">
        <v>12</v>
      </c>
      <c r="E335" s="13">
        <v>2019</v>
      </c>
      <c r="F335" s="13">
        <v>440</v>
      </c>
      <c r="G335" s="1">
        <f t="shared" si="203"/>
        <v>37.666666666666664</v>
      </c>
      <c r="H335" s="13">
        <f t="shared" si="204"/>
        <v>54.99</v>
      </c>
      <c r="I335" s="13">
        <v>5342</v>
      </c>
    </row>
    <row r="336" spans="1:9" s="4" customFormat="1" x14ac:dyDescent="0.25">
      <c r="A336" s="13" t="s">
        <v>276</v>
      </c>
      <c r="B336" s="13" t="s">
        <v>311</v>
      </c>
      <c r="C336" s="13">
        <v>750</v>
      </c>
      <c r="D336" s="13">
        <v>12</v>
      </c>
      <c r="E336" s="13">
        <v>2019</v>
      </c>
      <c r="F336" s="13">
        <v>512</v>
      </c>
      <c r="G336" s="1">
        <f t="shared" si="203"/>
        <v>43.666666666666664</v>
      </c>
      <c r="H336" s="13">
        <f t="shared" si="204"/>
        <v>63.99</v>
      </c>
      <c r="I336" s="13">
        <v>5344</v>
      </c>
    </row>
    <row r="337" spans="1:9" s="4" customFormat="1" x14ac:dyDescent="0.25">
      <c r="A337" s="13" t="s">
        <v>276</v>
      </c>
      <c r="B337" s="13" t="s">
        <v>312</v>
      </c>
      <c r="C337" s="13">
        <v>750</v>
      </c>
      <c r="D337" s="13">
        <v>12</v>
      </c>
      <c r="E337" s="13">
        <v>2019</v>
      </c>
      <c r="F337" s="13">
        <v>600</v>
      </c>
      <c r="G337" s="1">
        <f t="shared" si="203"/>
        <v>51</v>
      </c>
      <c r="H337" s="13">
        <f t="shared" si="204"/>
        <v>74.989999999999995</v>
      </c>
      <c r="I337" s="13">
        <v>5343</v>
      </c>
    </row>
    <row r="338" spans="1:9" s="4" customFormat="1" x14ac:dyDescent="0.25">
      <c r="A338" s="13" t="s">
        <v>276</v>
      </c>
      <c r="B338" s="13" t="s">
        <v>119</v>
      </c>
      <c r="C338" s="13">
        <v>750</v>
      </c>
      <c r="D338" s="13">
        <v>12</v>
      </c>
      <c r="E338" s="13">
        <v>2022</v>
      </c>
      <c r="F338" s="13">
        <v>188</v>
      </c>
      <c r="G338" s="1">
        <f t="shared" ref="G338:G340" si="209">SUM(F338/12)+1</f>
        <v>16.666666666666664</v>
      </c>
      <c r="H338" s="13">
        <f t="shared" ref="H338:H340" si="210">SUM(F338/8)-0.01</f>
        <v>23.49</v>
      </c>
      <c r="I338" s="13">
        <v>5347</v>
      </c>
    </row>
    <row r="339" spans="1:9" s="4" customFormat="1" x14ac:dyDescent="0.25">
      <c r="A339" s="13" t="s">
        <v>276</v>
      </c>
      <c r="B339" s="13" t="s">
        <v>278</v>
      </c>
      <c r="C339" s="13">
        <v>750</v>
      </c>
      <c r="D339" s="13">
        <v>12</v>
      </c>
      <c r="E339" s="13">
        <v>2021</v>
      </c>
      <c r="F339" s="13">
        <v>188</v>
      </c>
      <c r="G339" s="1">
        <f t="shared" si="209"/>
        <v>16.666666666666664</v>
      </c>
      <c r="H339" s="13">
        <f t="shared" si="210"/>
        <v>23.49</v>
      </c>
      <c r="I339" s="13">
        <v>5348</v>
      </c>
    </row>
    <row r="340" spans="1:9" s="4" customFormat="1" x14ac:dyDescent="0.25">
      <c r="A340" s="13" t="s">
        <v>276</v>
      </c>
      <c r="B340" s="13" t="s">
        <v>277</v>
      </c>
      <c r="C340" s="13">
        <v>750</v>
      </c>
      <c r="D340" s="13">
        <v>12</v>
      </c>
      <c r="E340" s="13">
        <v>2023</v>
      </c>
      <c r="F340" s="13">
        <v>164</v>
      </c>
      <c r="G340" s="1">
        <f t="shared" si="209"/>
        <v>14.666666666666666</v>
      </c>
      <c r="H340" s="13">
        <f t="shared" si="210"/>
        <v>20.49</v>
      </c>
      <c r="I340" s="13">
        <v>5349</v>
      </c>
    </row>
    <row r="341" spans="1:9" s="4" customFormat="1" x14ac:dyDescent="0.25">
      <c r="A341" s="13" t="s">
        <v>279</v>
      </c>
      <c r="B341" s="13" t="s">
        <v>280</v>
      </c>
      <c r="C341" s="13">
        <v>750</v>
      </c>
      <c r="D341" s="13">
        <v>12</v>
      </c>
      <c r="E341" s="13">
        <v>2022</v>
      </c>
      <c r="F341" s="13">
        <v>140</v>
      </c>
      <c r="G341" s="1">
        <f t="shared" si="203"/>
        <v>12.666666666666666</v>
      </c>
      <c r="H341" s="13">
        <f t="shared" si="204"/>
        <v>17.489999999999998</v>
      </c>
      <c r="I341" s="13">
        <v>4444</v>
      </c>
    </row>
    <row r="342" spans="1:9" s="4" customFormat="1" x14ac:dyDescent="0.25">
      <c r="A342" s="13" t="s">
        <v>279</v>
      </c>
      <c r="B342" s="13" t="s">
        <v>281</v>
      </c>
      <c r="C342" s="13">
        <v>750</v>
      </c>
      <c r="D342" s="13">
        <v>12</v>
      </c>
      <c r="E342" s="13">
        <v>2021</v>
      </c>
      <c r="F342" s="13">
        <v>188</v>
      </c>
      <c r="G342" s="1">
        <f t="shared" si="203"/>
        <v>16.666666666666664</v>
      </c>
      <c r="H342" s="13">
        <f t="shared" si="204"/>
        <v>23.49</v>
      </c>
      <c r="I342" s="13">
        <v>4445</v>
      </c>
    </row>
    <row r="343" spans="1:9" s="4" customFormat="1" x14ac:dyDescent="0.25">
      <c r="A343" s="13" t="s">
        <v>279</v>
      </c>
      <c r="B343" s="13" t="s">
        <v>282</v>
      </c>
      <c r="C343" s="13">
        <v>750</v>
      </c>
      <c r="D343" s="13">
        <v>12</v>
      </c>
      <c r="E343" s="13">
        <v>2022</v>
      </c>
      <c r="F343" s="13">
        <v>136</v>
      </c>
      <c r="G343" s="1">
        <f t="shared" si="203"/>
        <v>12.333333333333334</v>
      </c>
      <c r="H343" s="13">
        <f t="shared" si="204"/>
        <v>16.989999999999998</v>
      </c>
      <c r="I343" s="13">
        <v>4447</v>
      </c>
    </row>
    <row r="344" spans="1:9" s="4" customFormat="1" x14ac:dyDescent="0.25">
      <c r="A344" s="13" t="s">
        <v>279</v>
      </c>
      <c r="B344" s="13" t="s">
        <v>283</v>
      </c>
      <c r="C344" s="13">
        <v>750</v>
      </c>
      <c r="D344" s="13">
        <v>12</v>
      </c>
      <c r="E344" s="13">
        <v>2022</v>
      </c>
      <c r="F344" s="13">
        <v>136</v>
      </c>
      <c r="G344" s="1">
        <f t="shared" si="203"/>
        <v>12.333333333333334</v>
      </c>
      <c r="H344" s="13">
        <f t="shared" si="204"/>
        <v>16.989999999999998</v>
      </c>
      <c r="I344" s="13">
        <v>4448</v>
      </c>
    </row>
    <row r="345" spans="1:9" s="4" customFormat="1" x14ac:dyDescent="0.25">
      <c r="A345" s="13" t="s">
        <v>279</v>
      </c>
      <c r="B345" s="13" t="s">
        <v>284</v>
      </c>
      <c r="C345" s="13">
        <v>750</v>
      </c>
      <c r="D345" s="13">
        <v>12</v>
      </c>
      <c r="E345" s="13">
        <v>2020</v>
      </c>
      <c r="F345" s="13">
        <v>268</v>
      </c>
      <c r="G345" s="1">
        <f t="shared" ref="G345:G348" si="211">SUM(F345/12)+1</f>
        <v>23.333333333333332</v>
      </c>
      <c r="H345" s="13">
        <f t="shared" ref="H345:H348" si="212">SUM(F345/8)-0.01</f>
        <v>33.49</v>
      </c>
      <c r="I345" s="13">
        <v>4449</v>
      </c>
    </row>
    <row r="346" spans="1:9" s="4" customFormat="1" x14ac:dyDescent="0.25">
      <c r="A346" s="13" t="s">
        <v>279</v>
      </c>
      <c r="B346" s="13" t="s">
        <v>285</v>
      </c>
      <c r="C346" s="13">
        <v>750</v>
      </c>
      <c r="D346" s="13">
        <v>12</v>
      </c>
      <c r="E346" s="13">
        <v>2021</v>
      </c>
      <c r="F346" s="13">
        <v>164</v>
      </c>
      <c r="G346" s="1">
        <f t="shared" si="211"/>
        <v>14.666666666666666</v>
      </c>
      <c r="H346" s="13">
        <f t="shared" si="212"/>
        <v>20.49</v>
      </c>
      <c r="I346" s="13">
        <v>4450</v>
      </c>
    </row>
    <row r="347" spans="1:9" s="4" customFormat="1" x14ac:dyDescent="0.25">
      <c r="A347" s="13" t="s">
        <v>279</v>
      </c>
      <c r="B347" s="13" t="s">
        <v>285</v>
      </c>
      <c r="C347" s="13">
        <v>750</v>
      </c>
      <c r="D347" s="13">
        <v>12</v>
      </c>
      <c r="E347" s="13">
        <v>2022</v>
      </c>
      <c r="F347" s="13">
        <v>168</v>
      </c>
      <c r="G347" s="1">
        <f t="shared" ref="G347" si="213">SUM(F347/12)+1</f>
        <v>15</v>
      </c>
      <c r="H347" s="13">
        <f t="shared" ref="H347" si="214">SUM(F347/8)-0.01</f>
        <v>20.99</v>
      </c>
      <c r="I347" s="13">
        <v>4456</v>
      </c>
    </row>
    <row r="348" spans="1:9" s="4" customFormat="1" x14ac:dyDescent="0.25">
      <c r="A348" s="13" t="s">
        <v>279</v>
      </c>
      <c r="B348" s="13" t="s">
        <v>286</v>
      </c>
      <c r="C348" s="13">
        <v>750</v>
      </c>
      <c r="D348" s="13">
        <v>12</v>
      </c>
      <c r="E348" s="13">
        <v>2020</v>
      </c>
      <c r="F348" s="13">
        <v>208</v>
      </c>
      <c r="G348" s="1">
        <f t="shared" si="211"/>
        <v>18.333333333333332</v>
      </c>
      <c r="H348" s="13">
        <f t="shared" si="212"/>
        <v>25.99</v>
      </c>
      <c r="I348" s="13">
        <v>4451</v>
      </c>
    </row>
    <row r="349" spans="1:9" s="4" customFormat="1" x14ac:dyDescent="0.25">
      <c r="A349" s="13" t="s">
        <v>274</v>
      </c>
      <c r="B349" s="13" t="s">
        <v>275</v>
      </c>
      <c r="C349" s="13">
        <v>750</v>
      </c>
      <c r="D349" s="13">
        <v>6</v>
      </c>
      <c r="E349" s="13">
        <v>2012</v>
      </c>
      <c r="F349" s="13">
        <v>216</v>
      </c>
      <c r="G349" s="1">
        <f>SUM(F349/6)+1</f>
        <v>37</v>
      </c>
      <c r="H349" s="13">
        <f t="shared" ref="H349:H357" si="215">SUM(F349/8)-0.01</f>
        <v>26.99</v>
      </c>
      <c r="I349" s="13">
        <v>8343</v>
      </c>
    </row>
    <row r="350" spans="1:9" s="4" customFormat="1" x14ac:dyDescent="0.25">
      <c r="A350" s="13" t="s">
        <v>274</v>
      </c>
      <c r="B350" s="13" t="s">
        <v>275</v>
      </c>
      <c r="C350" s="13">
        <v>750</v>
      </c>
      <c r="D350" s="13">
        <v>6</v>
      </c>
      <c r="E350" s="13">
        <v>2015</v>
      </c>
      <c r="F350" s="13">
        <v>216</v>
      </c>
      <c r="G350" s="1">
        <f>SUM(F350/6)+1</f>
        <v>37</v>
      </c>
      <c r="H350" s="13">
        <f t="shared" si="215"/>
        <v>26.99</v>
      </c>
      <c r="I350" s="13">
        <v>8344</v>
      </c>
    </row>
    <row r="351" spans="1:9" s="4" customFormat="1" x14ac:dyDescent="0.25">
      <c r="A351" s="12" t="s">
        <v>313</v>
      </c>
      <c r="B351" s="12" t="s">
        <v>315</v>
      </c>
      <c r="C351" s="13">
        <v>750</v>
      </c>
      <c r="D351" s="13">
        <v>12</v>
      </c>
      <c r="E351" s="13">
        <v>2022</v>
      </c>
      <c r="F351" s="13">
        <v>188</v>
      </c>
      <c r="G351" s="1">
        <f t="shared" ref="G351:G357" si="216">SUM(F351/12)+1</f>
        <v>16.666666666666664</v>
      </c>
      <c r="H351" s="13">
        <f t="shared" si="215"/>
        <v>23.49</v>
      </c>
      <c r="I351" s="13">
        <v>8335</v>
      </c>
    </row>
    <row r="352" spans="1:9" s="4" customFormat="1" x14ac:dyDescent="0.25">
      <c r="A352" s="12" t="s">
        <v>314</v>
      </c>
      <c r="B352" s="12" t="s">
        <v>316</v>
      </c>
      <c r="C352" s="13">
        <v>750</v>
      </c>
      <c r="D352" s="13">
        <v>12</v>
      </c>
      <c r="E352" s="13">
        <v>2021</v>
      </c>
      <c r="F352" s="13">
        <v>180</v>
      </c>
      <c r="G352" s="1">
        <f t="shared" si="216"/>
        <v>16</v>
      </c>
      <c r="H352" s="13">
        <f t="shared" si="215"/>
        <v>22.49</v>
      </c>
      <c r="I352" s="13">
        <v>8336</v>
      </c>
    </row>
    <row r="353" spans="1:9" s="4" customFormat="1" x14ac:dyDescent="0.25">
      <c r="A353" s="12" t="s">
        <v>313</v>
      </c>
      <c r="B353" s="12" t="s">
        <v>317</v>
      </c>
      <c r="C353" s="13">
        <v>750</v>
      </c>
      <c r="D353" s="13">
        <v>12</v>
      </c>
      <c r="E353" s="13">
        <v>2020</v>
      </c>
      <c r="F353" s="13">
        <v>440</v>
      </c>
      <c r="G353" s="1">
        <f t="shared" si="216"/>
        <v>37.666666666666664</v>
      </c>
      <c r="H353" s="13">
        <f t="shared" si="215"/>
        <v>54.99</v>
      </c>
      <c r="I353" s="13">
        <v>8337</v>
      </c>
    </row>
    <row r="354" spans="1:9" s="4" customFormat="1" x14ac:dyDescent="0.25">
      <c r="A354" s="12" t="s">
        <v>313</v>
      </c>
      <c r="B354" s="12" t="s">
        <v>318</v>
      </c>
      <c r="C354" s="13">
        <v>750</v>
      </c>
      <c r="D354" s="13">
        <v>12</v>
      </c>
      <c r="E354" s="13">
        <v>2019</v>
      </c>
      <c r="F354" s="13">
        <v>164</v>
      </c>
      <c r="G354" s="1">
        <f t="shared" si="216"/>
        <v>14.666666666666666</v>
      </c>
      <c r="H354" s="13">
        <f t="shared" si="215"/>
        <v>20.49</v>
      </c>
      <c r="I354" s="13">
        <v>8338</v>
      </c>
    </row>
    <row r="355" spans="1:9" s="4" customFormat="1" x14ac:dyDescent="0.25">
      <c r="A355" s="12" t="s">
        <v>313</v>
      </c>
      <c r="B355" s="12" t="s">
        <v>319</v>
      </c>
      <c r="C355" s="13">
        <v>750</v>
      </c>
      <c r="D355" s="13">
        <v>12</v>
      </c>
      <c r="E355" s="13">
        <v>2020</v>
      </c>
      <c r="F355" s="13">
        <v>196</v>
      </c>
      <c r="G355" s="1">
        <f t="shared" si="216"/>
        <v>17.333333333333332</v>
      </c>
      <c r="H355" s="13">
        <f t="shared" si="215"/>
        <v>24.49</v>
      </c>
      <c r="I355" s="13">
        <v>8339</v>
      </c>
    </row>
    <row r="356" spans="1:9" s="4" customFormat="1" x14ac:dyDescent="0.25">
      <c r="A356" s="12" t="s">
        <v>313</v>
      </c>
      <c r="B356" s="12" t="s">
        <v>320</v>
      </c>
      <c r="C356" s="13">
        <v>750</v>
      </c>
      <c r="D356" s="13">
        <v>12</v>
      </c>
      <c r="E356" s="13">
        <v>2018</v>
      </c>
      <c r="F356" s="13">
        <v>244</v>
      </c>
      <c r="G356" s="1">
        <f t="shared" si="216"/>
        <v>21.333333333333332</v>
      </c>
      <c r="H356" s="13">
        <f t="shared" si="215"/>
        <v>30.49</v>
      </c>
      <c r="I356" s="13">
        <v>8340</v>
      </c>
    </row>
    <row r="357" spans="1:9" s="4" customFormat="1" x14ac:dyDescent="0.25">
      <c r="A357" s="12" t="s">
        <v>313</v>
      </c>
      <c r="B357" s="12" t="s">
        <v>321</v>
      </c>
      <c r="C357" s="13">
        <v>750</v>
      </c>
      <c r="D357" s="13">
        <v>12</v>
      </c>
      <c r="E357" s="13">
        <v>2017</v>
      </c>
      <c r="F357" s="13">
        <v>480</v>
      </c>
      <c r="G357" s="1">
        <f t="shared" si="216"/>
        <v>41</v>
      </c>
      <c r="H357" s="13">
        <f t="shared" si="215"/>
        <v>59.99</v>
      </c>
      <c r="I357" s="13">
        <v>8341</v>
      </c>
    </row>
    <row r="358" spans="1:9" s="4" customFormat="1" ht="13.8" customHeight="1" x14ac:dyDescent="0.25">
      <c r="A358" s="13" t="s">
        <v>84</v>
      </c>
      <c r="B358" s="13" t="s">
        <v>85</v>
      </c>
      <c r="C358" s="13">
        <v>750</v>
      </c>
      <c r="D358" s="13">
        <v>12</v>
      </c>
      <c r="E358" s="13">
        <v>2020</v>
      </c>
      <c r="F358" s="13">
        <v>256</v>
      </c>
      <c r="G358" s="1">
        <f t="shared" ref="G358" si="217">SUM(F358/12)+1</f>
        <v>22.333333333333332</v>
      </c>
      <c r="H358" s="13">
        <f t="shared" ref="H358" si="218">SUM(F358/8)-0.01</f>
        <v>31.99</v>
      </c>
      <c r="I358" s="5" t="s">
        <v>242</v>
      </c>
    </row>
    <row r="359" spans="1:9" s="4" customFormat="1" x14ac:dyDescent="0.25">
      <c r="A359" s="13" t="s">
        <v>159</v>
      </c>
      <c r="B359" s="13" t="s">
        <v>160</v>
      </c>
      <c r="C359" s="13">
        <v>750</v>
      </c>
      <c r="D359" s="13">
        <v>12</v>
      </c>
      <c r="E359" s="13">
        <v>2016</v>
      </c>
      <c r="F359" s="13">
        <v>120</v>
      </c>
      <c r="G359" s="1">
        <f t="shared" ref="G359:G372" si="219">SUM(F359/12)+1</f>
        <v>11</v>
      </c>
      <c r="H359" s="13">
        <f t="shared" ref="H359:H372" si="220">SUM(F359/8)-0.01</f>
        <v>14.99</v>
      </c>
      <c r="I359" s="13">
        <v>8618</v>
      </c>
    </row>
    <row r="360" spans="1:9" s="4" customFormat="1" x14ac:dyDescent="0.25">
      <c r="A360" s="13" t="s">
        <v>294</v>
      </c>
      <c r="B360" s="13" t="s">
        <v>3</v>
      </c>
      <c r="C360" s="13">
        <v>750</v>
      </c>
      <c r="D360" s="13">
        <v>12</v>
      </c>
      <c r="E360" s="13">
        <v>2022</v>
      </c>
      <c r="F360" s="13">
        <v>108</v>
      </c>
      <c r="G360" s="1">
        <f t="shared" ref="G360:G365" si="221">SUM(F360/12)+1</f>
        <v>10</v>
      </c>
      <c r="H360" s="13">
        <f t="shared" ref="H360:H365" si="222">SUM(F360/8)-0.01</f>
        <v>13.49</v>
      </c>
      <c r="I360" s="13">
        <v>6736</v>
      </c>
    </row>
    <row r="361" spans="1:9" s="4" customFormat="1" x14ac:dyDescent="0.25">
      <c r="A361" s="13" t="s">
        <v>294</v>
      </c>
      <c r="B361" s="13" t="s">
        <v>3</v>
      </c>
      <c r="C361" s="13">
        <v>750</v>
      </c>
      <c r="D361" s="13">
        <v>12</v>
      </c>
      <c r="E361" s="13">
        <v>2023</v>
      </c>
      <c r="F361" s="13">
        <v>116</v>
      </c>
      <c r="G361" s="1">
        <f t="shared" si="221"/>
        <v>10.666666666666666</v>
      </c>
      <c r="H361" s="13">
        <f t="shared" si="222"/>
        <v>14.49</v>
      </c>
      <c r="I361" s="13">
        <v>6738</v>
      </c>
    </row>
    <row r="362" spans="1:9" s="4" customFormat="1" x14ac:dyDescent="0.25">
      <c r="A362" s="13" t="s">
        <v>295</v>
      </c>
      <c r="B362" s="13" t="s">
        <v>296</v>
      </c>
      <c r="C362" s="13">
        <v>750</v>
      </c>
      <c r="D362" s="13">
        <v>12</v>
      </c>
      <c r="E362" s="13">
        <v>2022</v>
      </c>
      <c r="F362" s="13">
        <v>124</v>
      </c>
      <c r="G362" s="1">
        <f t="shared" si="221"/>
        <v>11.333333333333334</v>
      </c>
      <c r="H362" s="13">
        <f t="shared" si="222"/>
        <v>15.49</v>
      </c>
      <c r="I362" s="13">
        <v>6737</v>
      </c>
    </row>
    <row r="363" spans="1:9" s="4" customFormat="1" x14ac:dyDescent="0.25">
      <c r="A363" s="13" t="s">
        <v>329</v>
      </c>
      <c r="B363" s="13" t="s">
        <v>330</v>
      </c>
      <c r="C363" s="13">
        <v>750</v>
      </c>
      <c r="D363" s="13">
        <v>12</v>
      </c>
      <c r="E363" s="13">
        <v>2022</v>
      </c>
      <c r="F363" s="13">
        <v>192</v>
      </c>
      <c r="G363" s="1">
        <f t="shared" si="221"/>
        <v>17</v>
      </c>
      <c r="H363" s="13">
        <f t="shared" si="222"/>
        <v>23.99</v>
      </c>
      <c r="I363" s="13">
        <v>641</v>
      </c>
    </row>
    <row r="364" spans="1:9" s="4" customFormat="1" x14ac:dyDescent="0.25">
      <c r="A364" s="13" t="s">
        <v>329</v>
      </c>
      <c r="B364" s="13" t="s">
        <v>331</v>
      </c>
      <c r="C364" s="13">
        <v>750</v>
      </c>
      <c r="D364" s="13">
        <v>12</v>
      </c>
      <c r="E364" s="13">
        <v>2022</v>
      </c>
      <c r="F364" s="13">
        <v>200</v>
      </c>
      <c r="G364" s="1">
        <f t="shared" si="221"/>
        <v>17.666666666666668</v>
      </c>
      <c r="H364" s="13">
        <f t="shared" si="222"/>
        <v>24.99</v>
      </c>
      <c r="I364" s="13">
        <v>636</v>
      </c>
    </row>
    <row r="365" spans="1:9" s="4" customFormat="1" x14ac:dyDescent="0.25">
      <c r="A365" s="13" t="s">
        <v>329</v>
      </c>
      <c r="B365" s="13" t="s">
        <v>223</v>
      </c>
      <c r="C365" s="13">
        <v>750</v>
      </c>
      <c r="D365" s="13">
        <v>12</v>
      </c>
      <c r="E365" s="13">
        <v>2021</v>
      </c>
      <c r="F365" s="13">
        <v>208</v>
      </c>
      <c r="G365" s="1">
        <f t="shared" si="221"/>
        <v>18.333333333333332</v>
      </c>
      <c r="H365" s="13">
        <f t="shared" si="222"/>
        <v>25.99</v>
      </c>
      <c r="I365" s="13">
        <v>637</v>
      </c>
    </row>
    <row r="366" spans="1:9" s="4" customFormat="1" x14ac:dyDescent="0.25">
      <c r="A366" s="13" t="s">
        <v>329</v>
      </c>
      <c r="B366" s="13" t="s">
        <v>332</v>
      </c>
      <c r="C366" s="13">
        <v>750</v>
      </c>
      <c r="D366" s="13">
        <v>12</v>
      </c>
      <c r="E366" s="13">
        <v>2018</v>
      </c>
      <c r="F366" s="13">
        <v>320</v>
      </c>
      <c r="G366" s="1">
        <f t="shared" ref="G366:G368" si="223">SUM(F366/12)+1</f>
        <v>27.666666666666668</v>
      </c>
      <c r="H366" s="13">
        <f t="shared" ref="H366:H368" si="224">SUM(F366/8)-0.01</f>
        <v>39.99</v>
      </c>
      <c r="I366" s="13">
        <v>638</v>
      </c>
    </row>
    <row r="367" spans="1:9" s="4" customFormat="1" x14ac:dyDescent="0.25">
      <c r="A367" s="13" t="s">
        <v>329</v>
      </c>
      <c r="B367" s="13" t="s">
        <v>332</v>
      </c>
      <c r="C367" s="13">
        <v>750</v>
      </c>
      <c r="D367" s="13">
        <v>12</v>
      </c>
      <c r="E367" s="13">
        <v>2109</v>
      </c>
      <c r="F367" s="13">
        <v>336</v>
      </c>
      <c r="G367" s="1">
        <f t="shared" si="223"/>
        <v>29</v>
      </c>
      <c r="H367" s="13">
        <f t="shared" si="224"/>
        <v>41.99</v>
      </c>
      <c r="I367" s="13">
        <v>639</v>
      </c>
    </row>
    <row r="368" spans="1:9" s="4" customFormat="1" x14ac:dyDescent="0.25">
      <c r="A368" s="13" t="s">
        <v>329</v>
      </c>
      <c r="B368" s="13" t="s">
        <v>333</v>
      </c>
      <c r="C368" s="13">
        <v>750</v>
      </c>
      <c r="D368" s="13">
        <v>12</v>
      </c>
      <c r="E368" s="13">
        <v>2018</v>
      </c>
      <c r="F368" s="13">
        <v>464</v>
      </c>
      <c r="G368" s="1">
        <f t="shared" si="223"/>
        <v>39.666666666666664</v>
      </c>
      <c r="H368" s="13">
        <f t="shared" si="224"/>
        <v>57.99</v>
      </c>
      <c r="I368" s="13">
        <v>640</v>
      </c>
    </row>
    <row r="369" spans="1:9" s="4" customFormat="1" x14ac:dyDescent="0.25">
      <c r="A369" s="13" t="s">
        <v>47</v>
      </c>
      <c r="B369" s="13" t="s">
        <v>49</v>
      </c>
      <c r="C369" s="13">
        <v>750</v>
      </c>
      <c r="D369" s="13">
        <v>12</v>
      </c>
      <c r="E369" s="13">
        <v>2012</v>
      </c>
      <c r="F369" s="13">
        <v>400</v>
      </c>
      <c r="G369" s="1">
        <f t="shared" si="219"/>
        <v>34.333333333333336</v>
      </c>
      <c r="H369" s="13">
        <f t="shared" si="220"/>
        <v>49.99</v>
      </c>
      <c r="I369" s="13">
        <v>5042</v>
      </c>
    </row>
    <row r="370" spans="1:9" s="4" customFormat="1" x14ac:dyDescent="0.25">
      <c r="A370" s="13" t="s">
        <v>47</v>
      </c>
      <c r="B370" s="13" t="s">
        <v>0</v>
      </c>
      <c r="C370" s="13">
        <v>750</v>
      </c>
      <c r="D370" s="13">
        <v>12</v>
      </c>
      <c r="E370" s="13">
        <v>2020</v>
      </c>
      <c r="F370" s="13">
        <v>208</v>
      </c>
      <c r="G370" s="1">
        <f t="shared" ref="G370" si="225">SUM(F370/12)+1</f>
        <v>18.333333333333332</v>
      </c>
      <c r="H370" s="13">
        <f t="shared" ref="H370" si="226">SUM(F370/8)-0.01</f>
        <v>25.99</v>
      </c>
      <c r="I370" s="13">
        <v>5049</v>
      </c>
    </row>
    <row r="371" spans="1:9" s="4" customFormat="1" x14ac:dyDescent="0.25">
      <c r="A371" s="13" t="s">
        <v>47</v>
      </c>
      <c r="B371" s="13" t="s">
        <v>0</v>
      </c>
      <c r="C371" s="13">
        <v>750</v>
      </c>
      <c r="D371" s="13">
        <v>12</v>
      </c>
      <c r="E371" s="13">
        <v>2021</v>
      </c>
      <c r="F371" s="13">
        <v>208</v>
      </c>
      <c r="G371" s="1">
        <f t="shared" ref="G371" si="227">SUM(F371/12)+1</f>
        <v>18.333333333333332</v>
      </c>
      <c r="H371" s="13">
        <f t="shared" ref="H371" si="228">SUM(F371/8)-0.01</f>
        <v>25.99</v>
      </c>
      <c r="I371" s="13">
        <v>5050</v>
      </c>
    </row>
    <row r="372" spans="1:9" s="4" customFormat="1" x14ac:dyDescent="0.25">
      <c r="A372" s="13" t="s">
        <v>47</v>
      </c>
      <c r="B372" s="13" t="s">
        <v>48</v>
      </c>
      <c r="C372" s="13">
        <v>750</v>
      </c>
      <c r="D372" s="13">
        <v>12</v>
      </c>
      <c r="E372" s="13">
        <v>2018</v>
      </c>
      <c r="F372" s="13">
        <v>304</v>
      </c>
      <c r="G372" s="1">
        <f t="shared" si="219"/>
        <v>26.333333333333332</v>
      </c>
      <c r="H372" s="13">
        <f t="shared" si="220"/>
        <v>37.99</v>
      </c>
      <c r="I372" s="13">
        <v>5048</v>
      </c>
    </row>
    <row r="373" spans="1:9" s="4" customFormat="1" x14ac:dyDescent="0.25">
      <c r="A373" s="13" t="s">
        <v>47</v>
      </c>
      <c r="B373" s="13" t="s">
        <v>48</v>
      </c>
      <c r="C373" s="13">
        <v>750</v>
      </c>
      <c r="D373" s="13">
        <v>12</v>
      </c>
      <c r="E373" s="13">
        <v>2019</v>
      </c>
      <c r="F373" s="13">
        <v>320</v>
      </c>
      <c r="G373" s="1">
        <f t="shared" ref="G373" si="229">SUM(F373/12)+1</f>
        <v>27.666666666666668</v>
      </c>
      <c r="H373" s="13">
        <f t="shared" ref="H373" si="230">SUM(F373/8)-0.01</f>
        <v>39.99</v>
      </c>
      <c r="I373" s="13">
        <v>5051</v>
      </c>
    </row>
    <row r="374" spans="1:9" s="4" customFormat="1" x14ac:dyDescent="0.25">
      <c r="A374" s="13" t="s">
        <v>5</v>
      </c>
      <c r="B374" s="13" t="s">
        <v>23</v>
      </c>
      <c r="C374" s="13">
        <v>750</v>
      </c>
      <c r="D374" s="13">
        <v>12</v>
      </c>
      <c r="E374" s="13">
        <v>2015</v>
      </c>
      <c r="F374" s="13">
        <v>188</v>
      </c>
      <c r="G374" s="1">
        <f t="shared" ref="G374:G375" si="231">SUM(F374/12)+1</f>
        <v>16.666666666666664</v>
      </c>
      <c r="H374" s="13">
        <f t="shared" ref="H374:H375" si="232">SUM(F374/8)-0.01</f>
        <v>23.49</v>
      </c>
      <c r="I374" s="13">
        <v>6260</v>
      </c>
    </row>
    <row r="375" spans="1:9" s="4" customFormat="1" x14ac:dyDescent="0.25">
      <c r="A375" s="13" t="s">
        <v>5</v>
      </c>
      <c r="B375" s="13" t="s">
        <v>23</v>
      </c>
      <c r="C375" s="13">
        <v>750</v>
      </c>
      <c r="D375" s="13">
        <v>12</v>
      </c>
      <c r="E375" s="13">
        <v>2016</v>
      </c>
      <c r="F375" s="13">
        <v>192</v>
      </c>
      <c r="G375" s="1">
        <f t="shared" si="231"/>
        <v>17</v>
      </c>
      <c r="H375" s="13">
        <f t="shared" si="232"/>
        <v>23.99</v>
      </c>
      <c r="I375" s="13">
        <v>6263</v>
      </c>
    </row>
    <row r="376" spans="1:9" s="4" customFormat="1" x14ac:dyDescent="0.25">
      <c r="A376" s="13" t="s">
        <v>5</v>
      </c>
      <c r="B376" s="13" t="s">
        <v>23</v>
      </c>
      <c r="C376" s="13">
        <v>750</v>
      </c>
      <c r="D376" s="13">
        <v>12</v>
      </c>
      <c r="E376" s="13">
        <v>2017</v>
      </c>
      <c r="F376" s="13">
        <v>192</v>
      </c>
      <c r="G376" s="1">
        <f>SUM(F376/12)+1</f>
        <v>17</v>
      </c>
      <c r="H376" s="13">
        <f t="shared" ref="H376:H398" si="233">SUM(F376/8)-0.01</f>
        <v>23.99</v>
      </c>
      <c r="I376" s="13">
        <v>6265</v>
      </c>
    </row>
    <row r="377" spans="1:9" s="4" customFormat="1" x14ac:dyDescent="0.25">
      <c r="A377" s="13" t="s">
        <v>5</v>
      </c>
      <c r="B377" s="13" t="s">
        <v>23</v>
      </c>
      <c r="C377" s="13">
        <v>750</v>
      </c>
      <c r="D377" s="13">
        <v>12</v>
      </c>
      <c r="E377" s="13">
        <v>2019</v>
      </c>
      <c r="F377" s="13">
        <v>200</v>
      </c>
      <c r="G377" s="1">
        <f>SUM(F377/12)+1</f>
        <v>17.666666666666668</v>
      </c>
      <c r="H377" s="13">
        <f t="shared" si="233"/>
        <v>24.99</v>
      </c>
      <c r="I377" s="13">
        <v>6268</v>
      </c>
    </row>
    <row r="378" spans="1:9" s="4" customFormat="1" x14ac:dyDescent="0.25">
      <c r="A378" s="13" t="s">
        <v>5</v>
      </c>
      <c r="B378" s="13" t="s">
        <v>23</v>
      </c>
      <c r="C378" s="13">
        <v>750</v>
      </c>
      <c r="D378" s="13">
        <v>12</v>
      </c>
      <c r="E378" s="13">
        <v>2021</v>
      </c>
      <c r="F378" s="13">
        <v>208</v>
      </c>
      <c r="G378" s="1">
        <f>SUM(F378/12)+1</f>
        <v>18.333333333333332</v>
      </c>
      <c r="H378" s="13">
        <f t="shared" si="233"/>
        <v>25.99</v>
      </c>
      <c r="I378" s="13">
        <v>6273</v>
      </c>
    </row>
    <row r="379" spans="1:9" s="4" customFormat="1" x14ac:dyDescent="0.25">
      <c r="A379" s="13" t="s">
        <v>5</v>
      </c>
      <c r="B379" s="13" t="s">
        <v>2</v>
      </c>
      <c r="C379" s="13">
        <v>750</v>
      </c>
      <c r="D379" s="13">
        <v>12</v>
      </c>
      <c r="E379" s="13">
        <v>2015</v>
      </c>
      <c r="F379" s="13">
        <v>320</v>
      </c>
      <c r="G379" s="1">
        <f t="shared" ref="G379:G381" si="234">SUM(F379/12)+1</f>
        <v>27.666666666666668</v>
      </c>
      <c r="H379" s="13">
        <f t="shared" si="233"/>
        <v>39.99</v>
      </c>
      <c r="I379" s="13">
        <v>6266</v>
      </c>
    </row>
    <row r="380" spans="1:9" s="4" customFormat="1" x14ac:dyDescent="0.25">
      <c r="A380" s="13" t="s">
        <v>5</v>
      </c>
      <c r="B380" s="13" t="s">
        <v>2</v>
      </c>
      <c r="C380" s="13">
        <v>750</v>
      </c>
      <c r="D380" s="13">
        <v>12</v>
      </c>
      <c r="E380" s="13">
        <v>2016</v>
      </c>
      <c r="F380" s="13">
        <v>324</v>
      </c>
      <c r="G380" s="1">
        <f t="shared" si="234"/>
        <v>28</v>
      </c>
      <c r="H380" s="13">
        <f t="shared" si="233"/>
        <v>40.49</v>
      </c>
      <c r="I380" s="13">
        <v>6269</v>
      </c>
    </row>
    <row r="381" spans="1:9" s="4" customFormat="1" x14ac:dyDescent="0.25">
      <c r="A381" s="13" t="s">
        <v>5</v>
      </c>
      <c r="B381" s="13" t="s">
        <v>2</v>
      </c>
      <c r="C381" s="13">
        <v>750</v>
      </c>
      <c r="D381" s="13">
        <v>12</v>
      </c>
      <c r="E381" s="13">
        <v>2017</v>
      </c>
      <c r="F381" s="13">
        <v>324</v>
      </c>
      <c r="G381" s="1">
        <f t="shared" si="234"/>
        <v>28</v>
      </c>
      <c r="H381" s="13">
        <f t="shared" si="233"/>
        <v>40.49</v>
      </c>
      <c r="I381" s="13">
        <v>6271</v>
      </c>
    </row>
    <row r="382" spans="1:9" s="4" customFormat="1" x14ac:dyDescent="0.25">
      <c r="A382" s="13" t="s">
        <v>5</v>
      </c>
      <c r="B382" s="13" t="s">
        <v>53</v>
      </c>
      <c r="C382" s="13">
        <v>750</v>
      </c>
      <c r="D382" s="13">
        <v>12</v>
      </c>
      <c r="E382" s="13">
        <v>2016</v>
      </c>
      <c r="F382" s="13">
        <v>700</v>
      </c>
      <c r="G382" s="1">
        <f t="shared" ref="G382:G389" si="235">SUM(F382/12)+1</f>
        <v>59.333333333333336</v>
      </c>
      <c r="H382" s="13">
        <f t="shared" si="233"/>
        <v>87.49</v>
      </c>
      <c r="I382" s="13">
        <v>6270</v>
      </c>
    </row>
    <row r="383" spans="1:9" s="4" customFormat="1" x14ac:dyDescent="0.25">
      <c r="A383" s="13" t="s">
        <v>5</v>
      </c>
      <c r="B383" s="13" t="s">
        <v>53</v>
      </c>
      <c r="C383" s="13">
        <v>750</v>
      </c>
      <c r="D383" s="13">
        <v>12</v>
      </c>
      <c r="E383" s="13">
        <v>2017</v>
      </c>
      <c r="F383" s="13">
        <v>712</v>
      </c>
      <c r="G383" s="1">
        <f t="shared" si="235"/>
        <v>60.333333333333336</v>
      </c>
      <c r="H383" s="13">
        <f t="shared" ref="H383" si="236">SUM(F383/8)-0.01</f>
        <v>88.99</v>
      </c>
      <c r="I383" s="13">
        <v>6272</v>
      </c>
    </row>
    <row r="384" spans="1:9" s="4" customFormat="1" x14ac:dyDescent="0.25">
      <c r="A384" s="13" t="s">
        <v>156</v>
      </c>
      <c r="B384" s="13" t="s">
        <v>157</v>
      </c>
      <c r="C384" s="13">
        <v>750</v>
      </c>
      <c r="D384" s="13">
        <v>12</v>
      </c>
      <c r="E384" s="13">
        <v>2015</v>
      </c>
      <c r="F384" s="13">
        <v>240</v>
      </c>
      <c r="G384" s="1">
        <f t="shared" si="235"/>
        <v>21</v>
      </c>
      <c r="H384" s="13">
        <f t="shared" ref="H384:H385" si="237">SUM(F384/8)-0.01</f>
        <v>29.99</v>
      </c>
      <c r="I384" s="13">
        <v>8718</v>
      </c>
    </row>
    <row r="385" spans="1:9" s="4" customFormat="1" x14ac:dyDescent="0.25">
      <c r="A385" s="13" t="s">
        <v>156</v>
      </c>
      <c r="B385" s="13" t="s">
        <v>157</v>
      </c>
      <c r="C385" s="13">
        <v>750</v>
      </c>
      <c r="D385" s="13">
        <v>12</v>
      </c>
      <c r="E385" s="13">
        <v>2016</v>
      </c>
      <c r="F385" s="13">
        <v>248</v>
      </c>
      <c r="G385" s="1">
        <f t="shared" si="235"/>
        <v>21.666666666666668</v>
      </c>
      <c r="H385" s="13">
        <f t="shared" si="237"/>
        <v>30.99</v>
      </c>
      <c r="I385" s="13">
        <v>8719</v>
      </c>
    </row>
    <row r="386" spans="1:9" s="4" customFormat="1" x14ac:dyDescent="0.25">
      <c r="A386" s="13" t="s">
        <v>334</v>
      </c>
      <c r="B386" s="13" t="s">
        <v>13</v>
      </c>
      <c r="C386" s="13">
        <v>750</v>
      </c>
      <c r="D386" s="13">
        <v>12</v>
      </c>
      <c r="E386" s="13">
        <v>2017</v>
      </c>
      <c r="F386" s="13">
        <v>452</v>
      </c>
      <c r="G386" s="1">
        <f t="shared" si="235"/>
        <v>38.666666666666664</v>
      </c>
      <c r="H386" s="13">
        <f t="shared" si="233"/>
        <v>56.49</v>
      </c>
      <c r="I386" s="13">
        <v>3444</v>
      </c>
    </row>
    <row r="387" spans="1:9" s="4" customFormat="1" x14ac:dyDescent="0.25">
      <c r="A387" s="13" t="s">
        <v>334</v>
      </c>
      <c r="B387" s="13" t="s">
        <v>13</v>
      </c>
      <c r="C387" s="13">
        <v>750</v>
      </c>
      <c r="D387" s="13">
        <v>12</v>
      </c>
      <c r="E387" s="13">
        <v>2018</v>
      </c>
      <c r="F387" s="13">
        <v>480</v>
      </c>
      <c r="G387" s="1">
        <f t="shared" si="235"/>
        <v>41</v>
      </c>
      <c r="H387" s="13">
        <f t="shared" si="233"/>
        <v>59.99</v>
      </c>
      <c r="I387" s="13">
        <v>3445</v>
      </c>
    </row>
    <row r="388" spans="1:9" s="4" customFormat="1" x14ac:dyDescent="0.25">
      <c r="A388" s="13" t="s">
        <v>334</v>
      </c>
      <c r="B388" s="13" t="s">
        <v>335</v>
      </c>
      <c r="C388" s="13">
        <v>750</v>
      </c>
      <c r="D388" s="13">
        <v>12</v>
      </c>
      <c r="E388" s="13">
        <v>2016</v>
      </c>
      <c r="F388" s="13">
        <v>860</v>
      </c>
      <c r="G388" s="1">
        <f t="shared" si="235"/>
        <v>72.666666666666671</v>
      </c>
      <c r="H388" s="13">
        <f t="shared" si="233"/>
        <v>107.49</v>
      </c>
      <c r="I388" s="13">
        <v>3446</v>
      </c>
    </row>
    <row r="389" spans="1:9" s="4" customFormat="1" x14ac:dyDescent="0.25">
      <c r="A389" s="13" t="s">
        <v>334</v>
      </c>
      <c r="B389" s="13" t="s">
        <v>13</v>
      </c>
      <c r="C389" s="13">
        <v>750</v>
      </c>
      <c r="D389" s="13">
        <v>12</v>
      </c>
      <c r="E389" s="13">
        <v>2013</v>
      </c>
      <c r="F389" s="13">
        <v>980</v>
      </c>
      <c r="G389" s="1">
        <f t="shared" si="235"/>
        <v>82.666666666666671</v>
      </c>
      <c r="H389" s="13">
        <f t="shared" si="233"/>
        <v>122.49</v>
      </c>
      <c r="I389" s="13">
        <v>3447</v>
      </c>
    </row>
    <row r="390" spans="1:9" s="4" customFormat="1" x14ac:dyDescent="0.25">
      <c r="A390" s="13" t="s">
        <v>178</v>
      </c>
      <c r="B390" s="13" t="s">
        <v>216</v>
      </c>
      <c r="C390" s="13">
        <v>750</v>
      </c>
      <c r="D390" s="13">
        <v>12</v>
      </c>
      <c r="E390" s="13">
        <v>2022</v>
      </c>
      <c r="F390" s="13">
        <v>144</v>
      </c>
      <c r="G390" s="1">
        <f t="shared" ref="G390" si="238">SUM(F390/12)+1</f>
        <v>13</v>
      </c>
      <c r="H390" s="13">
        <f t="shared" ref="H390" si="239">SUM(F390/8)-0.01</f>
        <v>17.989999999999998</v>
      </c>
      <c r="I390" s="13">
        <v>6150</v>
      </c>
    </row>
    <row r="391" spans="1:9" s="4" customFormat="1" x14ac:dyDescent="0.25">
      <c r="A391" s="13" t="s">
        <v>178</v>
      </c>
      <c r="B391" s="13" t="s">
        <v>181</v>
      </c>
      <c r="C391" s="13">
        <v>750</v>
      </c>
      <c r="D391" s="13">
        <v>12</v>
      </c>
      <c r="E391" s="13">
        <v>2020</v>
      </c>
      <c r="F391" s="13">
        <v>188</v>
      </c>
      <c r="G391" s="1">
        <f t="shared" ref="G391:G396" si="240">SUM(F391/12)+1</f>
        <v>16.666666666666664</v>
      </c>
      <c r="H391" s="13">
        <f t="shared" si="233"/>
        <v>23.49</v>
      </c>
      <c r="I391" s="13">
        <v>6144</v>
      </c>
    </row>
    <row r="392" spans="1:9" s="4" customFormat="1" x14ac:dyDescent="0.25">
      <c r="A392" s="13" t="s">
        <v>178</v>
      </c>
      <c r="B392" s="13" t="s">
        <v>181</v>
      </c>
      <c r="C392" s="13">
        <v>750</v>
      </c>
      <c r="D392" s="13">
        <v>12</v>
      </c>
      <c r="E392" s="13">
        <v>2021</v>
      </c>
      <c r="F392" s="13">
        <v>196</v>
      </c>
      <c r="G392" s="1">
        <f t="shared" ref="G392" si="241">SUM(F392/12)+1</f>
        <v>17.333333333333332</v>
      </c>
      <c r="H392" s="13">
        <f t="shared" ref="H392" si="242">SUM(F392/8)-0.01</f>
        <v>24.49</v>
      </c>
      <c r="I392" s="13">
        <v>6146</v>
      </c>
    </row>
    <row r="393" spans="1:9" s="4" customFormat="1" x14ac:dyDescent="0.25">
      <c r="A393" s="13" t="s">
        <v>178</v>
      </c>
      <c r="B393" s="13" t="s">
        <v>182</v>
      </c>
      <c r="C393" s="13">
        <v>750</v>
      </c>
      <c r="D393" s="13">
        <v>12</v>
      </c>
      <c r="E393" s="13">
        <v>2018</v>
      </c>
      <c r="F393" s="13">
        <v>244</v>
      </c>
      <c r="G393" s="1">
        <f t="shared" ref="G393" si="243">SUM(F393/12)+1</f>
        <v>21.333333333333332</v>
      </c>
      <c r="H393" s="13">
        <f t="shared" ref="H393" si="244">SUM(F393/8)-0.01</f>
        <v>30.49</v>
      </c>
      <c r="I393" s="13">
        <v>6145</v>
      </c>
    </row>
    <row r="394" spans="1:9" s="4" customFormat="1" x14ac:dyDescent="0.25">
      <c r="A394" s="13" t="s">
        <v>178</v>
      </c>
      <c r="B394" s="13" t="s">
        <v>183</v>
      </c>
      <c r="C394" s="13">
        <v>750</v>
      </c>
      <c r="D394" s="13">
        <v>12</v>
      </c>
      <c r="E394" s="13">
        <v>2020</v>
      </c>
      <c r="F394" s="13">
        <v>168</v>
      </c>
      <c r="G394" s="1">
        <f t="shared" si="240"/>
        <v>15</v>
      </c>
      <c r="H394" s="13">
        <f t="shared" si="233"/>
        <v>20.99</v>
      </c>
      <c r="I394" s="13">
        <v>6141</v>
      </c>
    </row>
    <row r="395" spans="1:9" s="4" customFormat="1" x14ac:dyDescent="0.25">
      <c r="A395" s="13" t="s">
        <v>178</v>
      </c>
      <c r="B395" s="13" t="s">
        <v>184</v>
      </c>
      <c r="C395" s="13">
        <v>750</v>
      </c>
      <c r="D395" s="13">
        <v>12</v>
      </c>
      <c r="E395" s="13">
        <v>2018</v>
      </c>
      <c r="F395" s="13">
        <v>196</v>
      </c>
      <c r="G395" s="1">
        <f t="shared" ref="G395" si="245">SUM(F395/12)+1</f>
        <v>17.333333333333332</v>
      </c>
      <c r="H395" s="13">
        <f t="shared" ref="H395" si="246">SUM(F395/8)-0.01</f>
        <v>24.49</v>
      </c>
      <c r="I395" s="13">
        <v>6147</v>
      </c>
    </row>
    <row r="396" spans="1:9" s="4" customFormat="1" x14ac:dyDescent="0.25">
      <c r="A396" s="13" t="s">
        <v>178</v>
      </c>
      <c r="B396" s="13" t="s">
        <v>187</v>
      </c>
      <c r="C396" s="13">
        <v>750</v>
      </c>
      <c r="D396" s="13">
        <v>12</v>
      </c>
      <c r="E396" s="13">
        <v>2021</v>
      </c>
      <c r="F396" s="13">
        <v>128</v>
      </c>
      <c r="G396" s="1">
        <f t="shared" si="240"/>
        <v>11.666666666666666</v>
      </c>
      <c r="H396" s="13">
        <f t="shared" si="233"/>
        <v>15.99</v>
      </c>
      <c r="I396" s="13">
        <v>6142</v>
      </c>
    </row>
    <row r="397" spans="1:9" s="4" customFormat="1" x14ac:dyDescent="0.25">
      <c r="A397" s="13" t="s">
        <v>178</v>
      </c>
      <c r="B397" s="13" t="s">
        <v>187</v>
      </c>
      <c r="C397" s="13">
        <v>750</v>
      </c>
      <c r="D397" s="13">
        <v>12</v>
      </c>
      <c r="E397" s="13">
        <v>2022</v>
      </c>
      <c r="F397" s="13">
        <v>144</v>
      </c>
      <c r="G397" s="1">
        <f t="shared" ref="G397" si="247">SUM(F397/12)+1</f>
        <v>13</v>
      </c>
      <c r="H397" s="13">
        <f t="shared" ref="H397" si="248">SUM(F397/8)-0.01</f>
        <v>17.989999999999998</v>
      </c>
      <c r="I397" s="13">
        <v>6148</v>
      </c>
    </row>
    <row r="398" spans="1:9" s="4" customFormat="1" x14ac:dyDescent="0.25">
      <c r="A398" s="13" t="s">
        <v>62</v>
      </c>
      <c r="B398" s="13" t="s">
        <v>64</v>
      </c>
      <c r="C398" s="13">
        <v>750</v>
      </c>
      <c r="D398" s="13">
        <v>12</v>
      </c>
      <c r="E398" s="13">
        <v>2020</v>
      </c>
      <c r="F398" s="13">
        <v>224</v>
      </c>
      <c r="G398" s="1">
        <f>SUM(F398/12)+1</f>
        <v>19.666666666666668</v>
      </c>
      <c r="H398" s="13">
        <f t="shared" si="233"/>
        <v>27.99</v>
      </c>
      <c r="I398" s="13">
        <v>30100</v>
      </c>
    </row>
    <row r="399" spans="1:9" s="4" customFormat="1" x14ac:dyDescent="0.25">
      <c r="A399" s="13" t="s">
        <v>62</v>
      </c>
      <c r="B399" s="13" t="s">
        <v>111</v>
      </c>
      <c r="C399" s="13">
        <v>750</v>
      </c>
      <c r="D399" s="13">
        <v>12</v>
      </c>
      <c r="E399" s="13">
        <v>2021</v>
      </c>
      <c r="F399" s="13">
        <v>228</v>
      </c>
      <c r="G399" s="1">
        <f>SUM(F399/12)+1</f>
        <v>20</v>
      </c>
      <c r="H399" s="13">
        <f t="shared" ref="H399" si="249">SUM(F399/8)-0.01</f>
        <v>28.49</v>
      </c>
      <c r="I399" s="13">
        <v>30101</v>
      </c>
    </row>
    <row r="400" spans="1:9" s="4" customFormat="1" x14ac:dyDescent="0.25">
      <c r="A400" s="13" t="s">
        <v>62</v>
      </c>
      <c r="B400" s="13" t="s">
        <v>71</v>
      </c>
      <c r="C400" s="13">
        <v>1.5</v>
      </c>
      <c r="D400" s="13">
        <v>6</v>
      </c>
      <c r="E400" s="13">
        <v>2015</v>
      </c>
      <c r="F400" s="13">
        <v>540</v>
      </c>
      <c r="G400" s="1">
        <f>SUM(F400/6)+1</f>
        <v>91</v>
      </c>
      <c r="H400" s="13">
        <f>SUM(F400/4)-0.01</f>
        <v>134.99</v>
      </c>
      <c r="I400" s="13">
        <v>3081</v>
      </c>
    </row>
    <row r="401" spans="1:9" s="4" customFormat="1" x14ac:dyDescent="0.25">
      <c r="A401" s="13" t="s">
        <v>62</v>
      </c>
      <c r="B401" s="13" t="s">
        <v>71</v>
      </c>
      <c r="C401" s="13">
        <v>750</v>
      </c>
      <c r="D401" s="13">
        <v>12</v>
      </c>
      <c r="E401" s="13">
        <v>2017</v>
      </c>
      <c r="F401" s="13">
        <v>424</v>
      </c>
      <c r="G401" s="1">
        <f>SUM(F401/12)+1</f>
        <v>36.333333333333336</v>
      </c>
      <c r="H401" s="13">
        <f t="shared" ref="H401" si="250">SUM(F401/8)-0.01</f>
        <v>52.99</v>
      </c>
      <c r="I401" s="13">
        <v>3092</v>
      </c>
    </row>
    <row r="402" spans="1:9" s="4" customFormat="1" x14ac:dyDescent="0.25">
      <c r="A402" s="13" t="s">
        <v>62</v>
      </c>
      <c r="B402" s="13" t="s">
        <v>63</v>
      </c>
      <c r="C402" s="13">
        <v>750</v>
      </c>
      <c r="D402" s="13">
        <v>12</v>
      </c>
      <c r="E402" s="13">
        <v>2017</v>
      </c>
      <c r="F402" s="13">
        <v>440</v>
      </c>
      <c r="G402" s="1">
        <f t="shared" ref="G402:G403" si="251">SUM(F402/12)+1</f>
        <v>37.666666666666664</v>
      </c>
      <c r="H402" s="13">
        <f t="shared" ref="H402:H403" si="252">SUM(F402/8)-0.01</f>
        <v>54.99</v>
      </c>
      <c r="I402" s="13">
        <v>3093</v>
      </c>
    </row>
    <row r="403" spans="1:9" s="4" customFormat="1" x14ac:dyDescent="0.25">
      <c r="A403" s="13" t="s">
        <v>62</v>
      </c>
      <c r="B403" s="13" t="s">
        <v>72</v>
      </c>
      <c r="C403" s="13">
        <v>750</v>
      </c>
      <c r="D403" s="13">
        <v>12</v>
      </c>
      <c r="E403" s="13">
        <v>2015</v>
      </c>
      <c r="F403" s="13">
        <v>820</v>
      </c>
      <c r="G403" s="1">
        <f t="shared" si="251"/>
        <v>69.333333333333329</v>
      </c>
      <c r="H403" s="13">
        <f t="shared" si="252"/>
        <v>102.49</v>
      </c>
      <c r="I403" s="13">
        <v>3094</v>
      </c>
    </row>
    <row r="404" spans="1:9" s="4" customFormat="1" x14ac:dyDescent="0.25">
      <c r="A404" s="13" t="s">
        <v>62</v>
      </c>
      <c r="B404" s="13" t="s">
        <v>71</v>
      </c>
      <c r="C404" s="13">
        <v>750</v>
      </c>
      <c r="D404" s="13">
        <v>12</v>
      </c>
      <c r="E404" s="13">
        <v>2018</v>
      </c>
      <c r="F404" s="13">
        <v>424</v>
      </c>
      <c r="G404" s="1">
        <f>SUM(F404/12)+1</f>
        <v>36.333333333333336</v>
      </c>
      <c r="H404" s="13">
        <f t="shared" ref="H404" si="253">SUM(F404/8)-0.01</f>
        <v>52.99</v>
      </c>
      <c r="I404" s="13">
        <v>3097</v>
      </c>
    </row>
    <row r="405" spans="1:9" s="4" customFormat="1" x14ac:dyDescent="0.25">
      <c r="A405" s="13" t="s">
        <v>62</v>
      </c>
      <c r="B405" s="13" t="s">
        <v>63</v>
      </c>
      <c r="C405" s="13">
        <v>750</v>
      </c>
      <c r="D405" s="13">
        <v>12</v>
      </c>
      <c r="E405" s="13">
        <v>2018</v>
      </c>
      <c r="F405" s="13">
        <v>440</v>
      </c>
      <c r="G405" s="1">
        <f t="shared" ref="G405:G407" si="254">SUM(F405/12)+1</f>
        <v>37.666666666666664</v>
      </c>
      <c r="H405" s="13">
        <f t="shared" ref="H405:H408" si="255">SUM(F405/8)-0.01</f>
        <v>54.99</v>
      </c>
      <c r="I405" s="13">
        <v>3098</v>
      </c>
    </row>
    <row r="406" spans="1:9" s="4" customFormat="1" x14ac:dyDescent="0.25">
      <c r="A406" s="13" t="s">
        <v>62</v>
      </c>
      <c r="B406" s="13" t="s">
        <v>72</v>
      </c>
      <c r="C406" s="13">
        <v>750</v>
      </c>
      <c r="D406" s="13">
        <v>12</v>
      </c>
      <c r="E406" s="13">
        <v>2016</v>
      </c>
      <c r="F406" s="13">
        <v>792</v>
      </c>
      <c r="G406" s="1">
        <f t="shared" si="254"/>
        <v>67</v>
      </c>
      <c r="H406" s="13">
        <f t="shared" si="255"/>
        <v>98.99</v>
      </c>
      <c r="I406" s="13">
        <v>3099</v>
      </c>
    </row>
    <row r="407" spans="1:9" s="4" customFormat="1" x14ac:dyDescent="0.25">
      <c r="A407" s="13" t="s">
        <v>62</v>
      </c>
      <c r="B407" s="13" t="s">
        <v>221</v>
      </c>
      <c r="C407" s="13">
        <v>750</v>
      </c>
      <c r="D407" s="13">
        <v>12</v>
      </c>
      <c r="E407" s="13">
        <v>2018</v>
      </c>
      <c r="F407" s="13">
        <v>400</v>
      </c>
      <c r="G407" s="1">
        <f t="shared" si="254"/>
        <v>34.333333333333336</v>
      </c>
      <c r="H407" s="13">
        <f t="shared" si="255"/>
        <v>49.99</v>
      </c>
      <c r="I407" s="13">
        <v>30102</v>
      </c>
    </row>
    <row r="408" spans="1:9" s="4" customFormat="1" x14ac:dyDescent="0.25">
      <c r="A408" s="13" t="s">
        <v>62</v>
      </c>
      <c r="B408" s="13" t="s">
        <v>71</v>
      </c>
      <c r="C408" s="13">
        <v>750</v>
      </c>
      <c r="D408" s="13">
        <v>12</v>
      </c>
      <c r="E408" s="13">
        <v>2019</v>
      </c>
      <c r="F408" s="13">
        <v>448</v>
      </c>
      <c r="G408" s="1">
        <f>SUM(F408/12)+1</f>
        <v>38.333333333333336</v>
      </c>
      <c r="H408" s="13">
        <f t="shared" si="255"/>
        <v>55.99</v>
      </c>
      <c r="I408" s="13">
        <v>30106</v>
      </c>
    </row>
    <row r="409" spans="1:9" s="4" customFormat="1" x14ac:dyDescent="0.25">
      <c r="A409" s="13" t="s">
        <v>62</v>
      </c>
      <c r="B409" s="13" t="s">
        <v>63</v>
      </c>
      <c r="C409" s="13">
        <v>750</v>
      </c>
      <c r="D409" s="13">
        <v>12</v>
      </c>
      <c r="E409" s="13">
        <v>2019</v>
      </c>
      <c r="F409" s="13">
        <v>476</v>
      </c>
      <c r="G409" s="1">
        <f t="shared" ref="G409" si="256">SUM(F409/12)+1</f>
        <v>40.666666666666664</v>
      </c>
      <c r="H409" s="13">
        <f t="shared" ref="H409" si="257">SUM(F409/8)-0.01</f>
        <v>59.49</v>
      </c>
      <c r="I409" s="13">
        <v>30107</v>
      </c>
    </row>
    <row r="410" spans="1:9" s="4" customFormat="1" x14ac:dyDescent="0.25">
      <c r="A410" s="13" t="s">
        <v>338</v>
      </c>
      <c r="B410" s="13" t="s">
        <v>339</v>
      </c>
      <c r="C410" s="13">
        <v>750</v>
      </c>
      <c r="D410" s="13">
        <v>12</v>
      </c>
      <c r="E410" s="13">
        <v>2018</v>
      </c>
      <c r="F410" s="13">
        <v>168</v>
      </c>
      <c r="G410" s="1">
        <f t="shared" ref="G410:G413" si="258">SUM(F410/12)+1</f>
        <v>15</v>
      </c>
      <c r="H410" s="13">
        <f t="shared" ref="H410:H413" si="259">SUM(F410/8)-0.01</f>
        <v>20.99</v>
      </c>
      <c r="I410" s="13">
        <v>4840</v>
      </c>
    </row>
    <row r="411" spans="1:9" s="4" customFormat="1" x14ac:dyDescent="0.25">
      <c r="A411" s="13" t="s">
        <v>338</v>
      </c>
      <c r="B411" s="13" t="s">
        <v>339</v>
      </c>
      <c r="C411" s="13">
        <v>750</v>
      </c>
      <c r="D411" s="13">
        <v>12</v>
      </c>
      <c r="E411" s="13">
        <v>2016</v>
      </c>
      <c r="F411" s="13">
        <v>276</v>
      </c>
      <c r="G411" s="1">
        <f t="shared" si="258"/>
        <v>24</v>
      </c>
      <c r="H411" s="13">
        <f t="shared" si="259"/>
        <v>34.49</v>
      </c>
      <c r="I411" s="13">
        <v>4836</v>
      </c>
    </row>
    <row r="412" spans="1:9" s="4" customFormat="1" x14ac:dyDescent="0.25">
      <c r="A412" s="13" t="s">
        <v>338</v>
      </c>
      <c r="B412" s="13" t="s">
        <v>226</v>
      </c>
      <c r="C412" s="13">
        <v>750</v>
      </c>
      <c r="D412" s="13">
        <v>12</v>
      </c>
      <c r="E412" s="13">
        <v>2016</v>
      </c>
      <c r="F412" s="13">
        <v>160</v>
      </c>
      <c r="G412" s="1">
        <f t="shared" si="258"/>
        <v>14.333333333333334</v>
      </c>
      <c r="H412" s="13">
        <f t="shared" si="259"/>
        <v>19.989999999999998</v>
      </c>
      <c r="I412" s="13">
        <v>4837</v>
      </c>
    </row>
    <row r="413" spans="1:9" s="4" customFormat="1" x14ac:dyDescent="0.25">
      <c r="A413" s="13" t="s">
        <v>338</v>
      </c>
      <c r="B413" s="13" t="s">
        <v>226</v>
      </c>
      <c r="C413" s="13">
        <v>750</v>
      </c>
      <c r="D413" s="13">
        <v>12</v>
      </c>
      <c r="E413" s="13">
        <v>2015</v>
      </c>
      <c r="F413" s="13">
        <v>240</v>
      </c>
      <c r="G413" s="1">
        <f t="shared" si="258"/>
        <v>21</v>
      </c>
      <c r="H413" s="13">
        <f t="shared" si="259"/>
        <v>29.99</v>
      </c>
      <c r="I413" s="13">
        <v>4838</v>
      </c>
    </row>
    <row r="414" spans="1:9" s="4" customFormat="1" x14ac:dyDescent="0.25">
      <c r="A414" s="13" t="s">
        <v>224</v>
      </c>
      <c r="B414" s="13" t="s">
        <v>225</v>
      </c>
      <c r="C414" s="13">
        <v>750</v>
      </c>
      <c r="D414" s="13">
        <v>12</v>
      </c>
      <c r="E414" s="13">
        <v>2020</v>
      </c>
      <c r="F414" s="13">
        <v>152</v>
      </c>
      <c r="G414" s="1">
        <f t="shared" ref="G414:G415" si="260">SUM(F414/12)+1</f>
        <v>13.666666666666666</v>
      </c>
      <c r="H414" s="13">
        <f t="shared" ref="H414:H415" si="261">SUM(F414/8)-0.01</f>
        <v>18.989999999999998</v>
      </c>
      <c r="I414" s="13">
        <v>3240</v>
      </c>
    </row>
    <row r="415" spans="1:9" s="4" customFormat="1" x14ac:dyDescent="0.25">
      <c r="A415" s="13" t="s">
        <v>224</v>
      </c>
      <c r="B415" s="13" t="s">
        <v>226</v>
      </c>
      <c r="C415" s="13">
        <v>750</v>
      </c>
      <c r="D415" s="13">
        <v>12</v>
      </c>
      <c r="E415" s="13">
        <v>2021</v>
      </c>
      <c r="F415" s="13">
        <v>128</v>
      </c>
      <c r="G415" s="1">
        <f t="shared" si="260"/>
        <v>11.666666666666666</v>
      </c>
      <c r="H415" s="13">
        <f t="shared" si="261"/>
        <v>15.99</v>
      </c>
      <c r="I415" s="13">
        <v>3241</v>
      </c>
    </row>
    <row r="416" spans="1:9" s="4" customFormat="1" x14ac:dyDescent="0.25">
      <c r="A416" s="13" t="s">
        <v>168</v>
      </c>
      <c r="B416" s="13" t="s">
        <v>170</v>
      </c>
      <c r="C416" s="13">
        <v>750</v>
      </c>
      <c r="D416" s="13">
        <v>12</v>
      </c>
      <c r="E416" s="13">
        <v>2016</v>
      </c>
      <c r="F416" s="13">
        <v>120</v>
      </c>
      <c r="G416" s="1">
        <f t="shared" ref="G416" si="262">SUM(F416/12)+1</f>
        <v>11</v>
      </c>
      <c r="H416" s="13">
        <f t="shared" ref="H416" si="263">SUM(F416/8)-0.01</f>
        <v>14.99</v>
      </c>
      <c r="I416" s="13">
        <v>5815</v>
      </c>
    </row>
    <row r="417" spans="1:9" s="4" customFormat="1" x14ac:dyDescent="0.25">
      <c r="A417" s="13" t="s">
        <v>168</v>
      </c>
      <c r="B417" s="13" t="s">
        <v>169</v>
      </c>
      <c r="C417" s="13">
        <v>750</v>
      </c>
      <c r="D417" s="13">
        <v>12</v>
      </c>
      <c r="E417" s="13">
        <v>2020</v>
      </c>
      <c r="F417" s="13">
        <v>140</v>
      </c>
      <c r="G417" s="1">
        <f t="shared" ref="G417:G421" si="264">SUM(F417/12)+1</f>
        <v>12.666666666666666</v>
      </c>
      <c r="H417" s="13">
        <f t="shared" ref="H417:H421" si="265">SUM(F417/8)-0.01</f>
        <v>17.489999999999998</v>
      </c>
      <c r="I417" s="13">
        <v>5830</v>
      </c>
    </row>
    <row r="418" spans="1:9" s="4" customFormat="1" x14ac:dyDescent="0.25">
      <c r="A418" s="13" t="s">
        <v>287</v>
      </c>
      <c r="B418" s="13" t="s">
        <v>89</v>
      </c>
      <c r="C418" s="13">
        <v>750</v>
      </c>
      <c r="D418" s="13">
        <v>12</v>
      </c>
      <c r="E418" s="13">
        <v>2018</v>
      </c>
      <c r="F418" s="13">
        <v>220</v>
      </c>
      <c r="G418" s="1">
        <f t="shared" si="264"/>
        <v>19.333333333333332</v>
      </c>
      <c r="H418" s="13">
        <f t="shared" si="265"/>
        <v>27.49</v>
      </c>
      <c r="I418" s="13">
        <v>6916</v>
      </c>
    </row>
    <row r="419" spans="1:9" s="4" customFormat="1" x14ac:dyDescent="0.25">
      <c r="A419" s="13" t="s">
        <v>287</v>
      </c>
      <c r="B419" s="13" t="s">
        <v>89</v>
      </c>
      <c r="C419" s="13">
        <v>750</v>
      </c>
      <c r="D419" s="13">
        <v>12</v>
      </c>
      <c r="E419" s="13">
        <v>2019</v>
      </c>
      <c r="F419" s="13">
        <v>216</v>
      </c>
      <c r="G419" s="1">
        <f t="shared" si="264"/>
        <v>19</v>
      </c>
      <c r="H419" s="13">
        <f t="shared" si="265"/>
        <v>26.99</v>
      </c>
      <c r="I419" s="13">
        <v>6917</v>
      </c>
    </row>
    <row r="420" spans="1:9" s="4" customFormat="1" x14ac:dyDescent="0.25">
      <c r="A420" s="13" t="s">
        <v>287</v>
      </c>
      <c r="B420" s="13" t="s">
        <v>288</v>
      </c>
      <c r="C420" s="13">
        <v>750</v>
      </c>
      <c r="D420" s="13">
        <v>12</v>
      </c>
      <c r="E420" s="13">
        <v>2020</v>
      </c>
      <c r="F420" s="13">
        <v>244</v>
      </c>
      <c r="G420" s="1">
        <f t="shared" si="264"/>
        <v>21.333333333333332</v>
      </c>
      <c r="H420" s="13">
        <f t="shared" si="265"/>
        <v>30.49</v>
      </c>
      <c r="I420" s="13">
        <v>6918</v>
      </c>
    </row>
    <row r="421" spans="1:9" s="4" customFormat="1" x14ac:dyDescent="0.25">
      <c r="A421" s="13" t="s">
        <v>287</v>
      </c>
      <c r="B421" s="13" t="s">
        <v>288</v>
      </c>
      <c r="C421" s="13">
        <v>750</v>
      </c>
      <c r="D421" s="13">
        <v>12</v>
      </c>
      <c r="E421" s="13">
        <v>2021</v>
      </c>
      <c r="F421" s="13">
        <v>244</v>
      </c>
      <c r="G421" s="1">
        <f t="shared" si="264"/>
        <v>21.333333333333332</v>
      </c>
      <c r="H421" s="13">
        <f t="shared" si="265"/>
        <v>30.49</v>
      </c>
      <c r="I421" s="13">
        <v>6919</v>
      </c>
    </row>
    <row r="422" spans="1:9" s="4" customFormat="1" x14ac:dyDescent="0.25">
      <c r="A422" s="13" t="s">
        <v>141</v>
      </c>
      <c r="B422" s="13" t="s">
        <v>79</v>
      </c>
      <c r="C422" s="13">
        <v>750</v>
      </c>
      <c r="D422" s="13">
        <v>12</v>
      </c>
      <c r="E422" s="13">
        <v>2020</v>
      </c>
      <c r="F422" s="13">
        <v>120</v>
      </c>
      <c r="G422" s="1">
        <f t="shared" ref="G422" si="266">SUM(F422/12)+1</f>
        <v>11</v>
      </c>
      <c r="H422" s="13">
        <f t="shared" ref="H422" si="267">SUM(F422/8)-0.01</f>
        <v>14.99</v>
      </c>
      <c r="I422" s="5" t="s">
        <v>185</v>
      </c>
    </row>
    <row r="423" spans="1:9" s="4" customFormat="1" x14ac:dyDescent="0.25">
      <c r="A423" s="13" t="s">
        <v>141</v>
      </c>
      <c r="B423" s="13" t="s">
        <v>79</v>
      </c>
      <c r="C423" s="13">
        <v>750</v>
      </c>
      <c r="D423" s="13">
        <v>12</v>
      </c>
      <c r="E423" s="13">
        <v>2021</v>
      </c>
      <c r="F423" s="13">
        <v>120</v>
      </c>
      <c r="G423" s="1">
        <f t="shared" ref="G423" si="268">SUM(F423/12)+1</f>
        <v>11</v>
      </c>
      <c r="H423" s="13">
        <f t="shared" ref="H423" si="269">SUM(F423/8)-0.01</f>
        <v>14.99</v>
      </c>
      <c r="I423" s="5" t="s">
        <v>268</v>
      </c>
    </row>
    <row r="424" spans="1:9" s="4" customFormat="1" x14ac:dyDescent="0.25">
      <c r="A424" s="13" t="s">
        <v>35</v>
      </c>
      <c r="B424" s="13" t="s">
        <v>166</v>
      </c>
      <c r="C424" s="13">
        <v>750</v>
      </c>
      <c r="D424" s="13">
        <v>12</v>
      </c>
      <c r="E424" s="13">
        <v>2022</v>
      </c>
      <c r="F424" s="13">
        <v>176</v>
      </c>
      <c r="G424" s="1">
        <f t="shared" ref="G424" si="270">SUM(F424/12)+1</f>
        <v>15.666666666666666</v>
      </c>
      <c r="H424" s="13">
        <f t="shared" ref="H424" si="271">SUM(F424/8)-0.01</f>
        <v>21.99</v>
      </c>
      <c r="I424" s="13">
        <v>5542</v>
      </c>
    </row>
    <row r="425" spans="1:9" s="4" customFormat="1" x14ac:dyDescent="0.25">
      <c r="A425" s="13" t="s">
        <v>35</v>
      </c>
      <c r="B425" s="13" t="s">
        <v>165</v>
      </c>
      <c r="C425" s="13">
        <v>750</v>
      </c>
      <c r="D425" s="13">
        <v>12</v>
      </c>
      <c r="E425" s="13">
        <v>2022</v>
      </c>
      <c r="F425" s="13">
        <v>146</v>
      </c>
      <c r="G425" s="1">
        <f t="shared" ref="G425" si="272">SUM(F425/12)+1</f>
        <v>13.166666666666666</v>
      </c>
      <c r="H425" s="13">
        <f t="shared" ref="H425" si="273">SUM(F425/8)-0.01</f>
        <v>18.239999999999998</v>
      </c>
      <c r="I425" s="13">
        <v>5541</v>
      </c>
    </row>
    <row r="426" spans="1:9" s="4" customFormat="1" x14ac:dyDescent="0.25">
      <c r="A426" s="13" t="s">
        <v>35</v>
      </c>
      <c r="B426" s="13" t="s">
        <v>163</v>
      </c>
      <c r="C426" s="13">
        <v>750</v>
      </c>
      <c r="D426" s="13">
        <v>12</v>
      </c>
      <c r="E426" s="13">
        <v>2022</v>
      </c>
      <c r="F426" s="13">
        <v>180</v>
      </c>
      <c r="G426" s="1">
        <f t="shared" ref="G426" si="274">SUM(F426/12)+1</f>
        <v>16</v>
      </c>
      <c r="H426" s="13">
        <f t="shared" ref="H426" si="275">SUM(F426/8)-0.01</f>
        <v>22.49</v>
      </c>
      <c r="I426" s="13">
        <v>5540</v>
      </c>
    </row>
    <row r="427" spans="1:9" s="4" customFormat="1" x14ac:dyDescent="0.25">
      <c r="A427" s="13" t="s">
        <v>19</v>
      </c>
      <c r="B427" s="13" t="s">
        <v>6</v>
      </c>
      <c r="C427" s="13">
        <v>750</v>
      </c>
      <c r="D427" s="13">
        <v>12</v>
      </c>
      <c r="E427" s="13">
        <v>2022</v>
      </c>
      <c r="F427" s="13">
        <v>188</v>
      </c>
      <c r="G427" s="1">
        <f t="shared" ref="G427" si="276">SUM(F427/12)+1</f>
        <v>16.666666666666664</v>
      </c>
      <c r="H427" s="13">
        <f t="shared" ref="H427" si="277">SUM(F427/8)-0.01</f>
        <v>23.49</v>
      </c>
      <c r="I427" s="13">
        <v>7675</v>
      </c>
    </row>
    <row r="428" spans="1:9" s="4" customFormat="1" x14ac:dyDescent="0.25">
      <c r="A428" s="13" t="s">
        <v>19</v>
      </c>
      <c r="B428" s="13" t="s">
        <v>22</v>
      </c>
      <c r="C428" s="13">
        <v>750</v>
      </c>
      <c r="D428" s="13">
        <v>12</v>
      </c>
      <c r="E428" s="13">
        <v>2020</v>
      </c>
      <c r="F428" s="13">
        <v>196</v>
      </c>
      <c r="G428" s="1">
        <f t="shared" ref="G428:G429" si="278">SUM(F428/12)+1</f>
        <v>17.333333333333332</v>
      </c>
      <c r="H428" s="13">
        <f t="shared" ref="H428:H429" si="279">SUM(F428/8)-0.01</f>
        <v>24.49</v>
      </c>
      <c r="I428" s="13">
        <v>7673</v>
      </c>
    </row>
    <row r="429" spans="1:9" s="4" customFormat="1" x14ac:dyDescent="0.25">
      <c r="A429" s="13" t="s">
        <v>19</v>
      </c>
      <c r="B429" s="13" t="s">
        <v>22</v>
      </c>
      <c r="C429" s="13">
        <v>750</v>
      </c>
      <c r="D429" s="13">
        <v>12</v>
      </c>
      <c r="E429" s="13">
        <v>2021</v>
      </c>
      <c r="F429" s="13">
        <v>200</v>
      </c>
      <c r="G429" s="1">
        <f t="shared" si="278"/>
        <v>17.666666666666668</v>
      </c>
      <c r="H429" s="13">
        <f t="shared" si="279"/>
        <v>24.99</v>
      </c>
      <c r="I429" s="13">
        <v>7685</v>
      </c>
    </row>
    <row r="430" spans="1:9" s="4" customFormat="1" x14ac:dyDescent="0.25">
      <c r="A430" s="13" t="s">
        <v>19</v>
      </c>
      <c r="B430" s="13" t="s">
        <v>4</v>
      </c>
      <c r="C430" s="13">
        <v>750</v>
      </c>
      <c r="D430" s="13">
        <v>12</v>
      </c>
      <c r="E430" s="13">
        <v>2019</v>
      </c>
      <c r="F430" s="13">
        <v>324</v>
      </c>
      <c r="G430" s="1">
        <f t="shared" ref="G430" si="280">SUM(F430/12)+1</f>
        <v>28</v>
      </c>
      <c r="H430" s="13">
        <f t="shared" ref="H430" si="281">SUM(F430/8)-0.01</f>
        <v>40.49</v>
      </c>
      <c r="I430" s="13">
        <v>7674</v>
      </c>
    </row>
    <row r="431" spans="1:9" s="4" customFormat="1" x14ac:dyDescent="0.25">
      <c r="A431" s="13" t="s">
        <v>19</v>
      </c>
      <c r="B431" s="13" t="s">
        <v>4</v>
      </c>
      <c r="C431" s="13">
        <v>750</v>
      </c>
      <c r="D431" s="13">
        <v>12</v>
      </c>
      <c r="E431" s="13">
        <v>2020</v>
      </c>
      <c r="F431" s="13">
        <v>360</v>
      </c>
      <c r="G431" s="1">
        <f t="shared" ref="G431" si="282">SUM(F431/12)+1</f>
        <v>31</v>
      </c>
      <c r="H431" s="13">
        <f t="shared" ref="H431" si="283">SUM(F431/8)-0.01</f>
        <v>44.99</v>
      </c>
      <c r="I431" s="13">
        <v>7681</v>
      </c>
    </row>
    <row r="432" spans="1:9" s="4" customFormat="1" x14ac:dyDescent="0.25">
      <c r="A432" s="13" t="s">
        <v>19</v>
      </c>
      <c r="B432" s="13" t="s">
        <v>54</v>
      </c>
      <c r="C432" s="13">
        <v>750</v>
      </c>
      <c r="D432" s="13">
        <v>12</v>
      </c>
      <c r="E432" s="13">
        <v>2022</v>
      </c>
      <c r="F432" s="13">
        <v>220</v>
      </c>
      <c r="G432" s="1">
        <f t="shared" ref="G432" si="284">SUM(F432/12)+1</f>
        <v>19.333333333333332</v>
      </c>
      <c r="H432" s="13">
        <f t="shared" ref="H432" si="285">SUM(F432/8)-0.01</f>
        <v>27.49</v>
      </c>
      <c r="I432" s="13">
        <v>7676</v>
      </c>
    </row>
    <row r="433" spans="1:9" s="4" customFormat="1" x14ac:dyDescent="0.25">
      <c r="A433" s="13" t="s">
        <v>61</v>
      </c>
      <c r="B433" s="13" t="s">
        <v>89</v>
      </c>
      <c r="C433" s="13">
        <v>750</v>
      </c>
      <c r="D433" s="13">
        <v>12</v>
      </c>
      <c r="E433" s="13">
        <v>2017</v>
      </c>
      <c r="F433" s="13">
        <v>228</v>
      </c>
      <c r="G433" s="1">
        <f t="shared" ref="G433:G437" si="286">SUM(F433/12)+1</f>
        <v>20</v>
      </c>
      <c r="H433" s="13">
        <f t="shared" ref="H433:H434" si="287">SUM(F433/8)-0.01</f>
        <v>28.49</v>
      </c>
      <c r="I433" s="13">
        <v>7139</v>
      </c>
    </row>
    <row r="434" spans="1:9" s="4" customFormat="1" x14ac:dyDescent="0.25">
      <c r="A434" s="13" t="s">
        <v>61</v>
      </c>
      <c r="B434" s="13" t="s">
        <v>89</v>
      </c>
      <c r="C434" s="13">
        <v>750</v>
      </c>
      <c r="D434" s="13">
        <v>12</v>
      </c>
      <c r="E434" s="13">
        <v>2018</v>
      </c>
      <c r="F434" s="13">
        <v>152</v>
      </c>
      <c r="G434" s="1">
        <f t="shared" si="286"/>
        <v>13.666666666666666</v>
      </c>
      <c r="H434" s="13">
        <f t="shared" si="287"/>
        <v>18.989999999999998</v>
      </c>
      <c r="I434" s="13">
        <v>7138</v>
      </c>
    </row>
    <row r="435" spans="1:9" s="4" customFormat="1" x14ac:dyDescent="0.25">
      <c r="A435" s="13" t="s">
        <v>61</v>
      </c>
      <c r="B435" s="13" t="s">
        <v>59</v>
      </c>
      <c r="C435" s="13">
        <v>750</v>
      </c>
      <c r="D435" s="13">
        <v>12</v>
      </c>
      <c r="E435" s="13">
        <v>2019</v>
      </c>
      <c r="F435" s="13">
        <v>144</v>
      </c>
      <c r="G435" s="1">
        <f t="shared" si="286"/>
        <v>13</v>
      </c>
      <c r="H435" s="13">
        <f t="shared" ref="H435:H445" si="288">SUM(F435/8)-0.01</f>
        <v>17.989999999999998</v>
      </c>
      <c r="I435" s="13">
        <v>7143</v>
      </c>
    </row>
    <row r="436" spans="1:9" s="4" customFormat="1" x14ac:dyDescent="0.25">
      <c r="A436" s="13" t="s">
        <v>61</v>
      </c>
      <c r="B436" s="13" t="s">
        <v>60</v>
      </c>
      <c r="C436" s="13">
        <v>750</v>
      </c>
      <c r="D436" s="13">
        <v>12</v>
      </c>
      <c r="E436" s="13">
        <v>2019</v>
      </c>
      <c r="F436" s="13">
        <v>168</v>
      </c>
      <c r="G436" s="1">
        <f t="shared" si="286"/>
        <v>15</v>
      </c>
      <c r="H436" s="13">
        <f t="shared" si="288"/>
        <v>20.99</v>
      </c>
      <c r="I436" s="13">
        <v>7144</v>
      </c>
    </row>
    <row r="437" spans="1:9" s="4" customFormat="1" x14ac:dyDescent="0.25">
      <c r="A437" s="13" t="s">
        <v>61</v>
      </c>
      <c r="B437" s="13" t="s">
        <v>89</v>
      </c>
      <c r="C437" s="13">
        <v>750</v>
      </c>
      <c r="D437" s="13">
        <v>12</v>
      </c>
      <c r="E437" s="13">
        <v>2019</v>
      </c>
      <c r="F437" s="13">
        <v>168</v>
      </c>
      <c r="G437" s="1">
        <f t="shared" si="286"/>
        <v>15</v>
      </c>
      <c r="H437" s="13">
        <f t="shared" si="288"/>
        <v>20.99</v>
      </c>
      <c r="I437" s="13">
        <v>7145</v>
      </c>
    </row>
    <row r="438" spans="1:9" s="4" customFormat="1" x14ac:dyDescent="0.25">
      <c r="A438" s="13" t="s">
        <v>61</v>
      </c>
      <c r="B438" s="13" t="s">
        <v>59</v>
      </c>
      <c r="C438" s="13">
        <v>750</v>
      </c>
      <c r="D438" s="13">
        <v>12</v>
      </c>
      <c r="E438" s="13">
        <v>2021</v>
      </c>
      <c r="F438" s="13">
        <v>164</v>
      </c>
      <c r="G438" s="1">
        <f t="shared" ref="G438:G445" si="289">SUM(F438/12)+1</f>
        <v>14.666666666666666</v>
      </c>
      <c r="H438" s="13">
        <f t="shared" si="288"/>
        <v>20.49</v>
      </c>
      <c r="I438" s="13">
        <v>7146</v>
      </c>
    </row>
    <row r="439" spans="1:9" s="4" customFormat="1" x14ac:dyDescent="0.25">
      <c r="A439" s="13" t="s">
        <v>61</v>
      </c>
      <c r="B439" s="13" t="s">
        <v>60</v>
      </c>
      <c r="C439" s="13">
        <v>750</v>
      </c>
      <c r="D439" s="13">
        <v>12</v>
      </c>
      <c r="E439" s="13">
        <v>2021</v>
      </c>
      <c r="F439" s="13">
        <v>180</v>
      </c>
      <c r="G439" s="1">
        <f t="shared" si="289"/>
        <v>16</v>
      </c>
      <c r="H439" s="13">
        <f t="shared" si="288"/>
        <v>22.49</v>
      </c>
      <c r="I439" s="13">
        <v>7147</v>
      </c>
    </row>
    <row r="440" spans="1:9" s="4" customFormat="1" x14ac:dyDescent="0.25">
      <c r="A440" s="13" t="s">
        <v>61</v>
      </c>
      <c r="B440" s="13" t="s">
        <v>89</v>
      </c>
      <c r="C440" s="13">
        <v>750</v>
      </c>
      <c r="D440" s="13">
        <v>12</v>
      </c>
      <c r="E440" s="13">
        <v>2021</v>
      </c>
      <c r="F440" s="13">
        <v>180</v>
      </c>
      <c r="G440" s="1">
        <f t="shared" si="289"/>
        <v>16</v>
      </c>
      <c r="H440" s="13">
        <f t="shared" si="288"/>
        <v>22.49</v>
      </c>
      <c r="I440" s="13">
        <v>7148</v>
      </c>
    </row>
    <row r="441" spans="1:9" s="4" customFormat="1" x14ac:dyDescent="0.25">
      <c r="A441" s="13" t="s">
        <v>336</v>
      </c>
      <c r="B441" s="13" t="s">
        <v>337</v>
      </c>
      <c r="C441" s="13">
        <v>750</v>
      </c>
      <c r="D441" s="13">
        <v>12</v>
      </c>
      <c r="E441" s="13">
        <v>2022</v>
      </c>
      <c r="F441" s="13">
        <v>208</v>
      </c>
      <c r="G441" s="1">
        <f t="shared" si="289"/>
        <v>18.333333333333332</v>
      </c>
      <c r="H441" s="13">
        <f t="shared" si="288"/>
        <v>25.99</v>
      </c>
      <c r="I441" s="13">
        <v>4534</v>
      </c>
    </row>
    <row r="442" spans="1:9" s="4" customFormat="1" x14ac:dyDescent="0.25">
      <c r="A442" s="13" t="s">
        <v>336</v>
      </c>
      <c r="B442" s="13" t="s">
        <v>337</v>
      </c>
      <c r="C442" s="13">
        <v>750</v>
      </c>
      <c r="D442" s="13">
        <v>12</v>
      </c>
      <c r="E442" s="13">
        <v>2017</v>
      </c>
      <c r="F442" s="13">
        <v>360</v>
      </c>
      <c r="G442" s="1">
        <f t="shared" si="289"/>
        <v>31</v>
      </c>
      <c r="H442" s="13">
        <f t="shared" si="288"/>
        <v>44.99</v>
      </c>
      <c r="I442" s="13">
        <v>4535</v>
      </c>
    </row>
    <row r="443" spans="1:9" s="4" customFormat="1" x14ac:dyDescent="0.25">
      <c r="A443" s="13" t="s">
        <v>336</v>
      </c>
      <c r="B443" s="13" t="s">
        <v>226</v>
      </c>
      <c r="C443" s="13">
        <v>750</v>
      </c>
      <c r="D443" s="13">
        <v>12</v>
      </c>
      <c r="E443" s="13">
        <v>2021</v>
      </c>
      <c r="F443" s="13">
        <v>192</v>
      </c>
      <c r="G443" s="1">
        <f t="shared" si="289"/>
        <v>17</v>
      </c>
      <c r="H443" s="13">
        <f t="shared" si="288"/>
        <v>23.99</v>
      </c>
      <c r="I443" s="13">
        <v>4536</v>
      </c>
    </row>
    <row r="444" spans="1:9" s="4" customFormat="1" x14ac:dyDescent="0.25">
      <c r="A444" s="13" t="s">
        <v>336</v>
      </c>
      <c r="B444" s="13" t="s">
        <v>226</v>
      </c>
      <c r="C444" s="13">
        <v>750</v>
      </c>
      <c r="D444" s="13">
        <v>12</v>
      </c>
      <c r="E444" s="13">
        <v>2018</v>
      </c>
      <c r="F444" s="13">
        <v>360</v>
      </c>
      <c r="G444" s="1">
        <f t="shared" si="289"/>
        <v>31</v>
      </c>
      <c r="H444" s="13">
        <f t="shared" si="288"/>
        <v>44.99</v>
      </c>
      <c r="I444" s="13"/>
    </row>
    <row r="445" spans="1:9" s="4" customFormat="1" x14ac:dyDescent="0.25">
      <c r="A445" s="13" t="s">
        <v>30</v>
      </c>
      <c r="B445" s="13" t="s">
        <v>248</v>
      </c>
      <c r="C445" s="13">
        <v>750</v>
      </c>
      <c r="D445" s="13">
        <v>12</v>
      </c>
      <c r="E445" s="13">
        <v>2007</v>
      </c>
      <c r="F445" s="13">
        <v>500</v>
      </c>
      <c r="G445" s="1">
        <f t="shared" si="289"/>
        <v>42.666666666666664</v>
      </c>
      <c r="H445" s="13">
        <f t="shared" si="288"/>
        <v>62.49</v>
      </c>
      <c r="I445" s="13">
        <v>2694</v>
      </c>
    </row>
    <row r="446" spans="1:9" s="4" customFormat="1" x14ac:dyDescent="0.25">
      <c r="A446" s="13" t="s">
        <v>30</v>
      </c>
      <c r="B446" s="13" t="s">
        <v>194</v>
      </c>
      <c r="C446" s="13">
        <v>750</v>
      </c>
      <c r="D446" s="13">
        <v>12</v>
      </c>
      <c r="E446" s="13">
        <v>2011</v>
      </c>
      <c r="F446" s="13">
        <v>120</v>
      </c>
      <c r="G446" s="1">
        <f>SUM(F446/12)+1</f>
        <v>11</v>
      </c>
      <c r="H446" s="13">
        <f>SUM(F446/8)-0.01</f>
        <v>14.99</v>
      </c>
      <c r="I446" s="13">
        <v>2672</v>
      </c>
    </row>
    <row r="447" spans="1:9" s="4" customFormat="1" x14ac:dyDescent="0.25">
      <c r="A447" s="13" t="s">
        <v>30</v>
      </c>
      <c r="B447" s="13" t="s">
        <v>194</v>
      </c>
      <c r="C447" s="13">
        <v>750</v>
      </c>
      <c r="D447" s="13">
        <v>12</v>
      </c>
      <c r="E447" s="13">
        <v>2017</v>
      </c>
      <c r="F447" s="13">
        <v>204</v>
      </c>
      <c r="G447" s="1">
        <f>SUM(F447/12)+1</f>
        <v>18</v>
      </c>
      <c r="H447" s="13">
        <f>SUM(F447/8)-0.01</f>
        <v>25.49</v>
      </c>
      <c r="I447" s="13">
        <v>2693</v>
      </c>
    </row>
    <row r="448" spans="1:9" s="4" customFormat="1" x14ac:dyDescent="0.25">
      <c r="A448" s="13" t="s">
        <v>30</v>
      </c>
      <c r="B448" s="13" t="s">
        <v>195</v>
      </c>
      <c r="C448" s="13">
        <v>750</v>
      </c>
      <c r="D448" s="13">
        <v>12</v>
      </c>
      <c r="E448" s="13">
        <v>2016</v>
      </c>
      <c r="F448" s="13">
        <v>408</v>
      </c>
      <c r="G448" s="1">
        <f t="shared" ref="G448" si="290">SUM(F448/12)+1</f>
        <v>35</v>
      </c>
      <c r="H448" s="13">
        <f t="shared" ref="H448" si="291">SUM(F448/8)-0.01</f>
        <v>50.99</v>
      </c>
      <c r="I448" s="13">
        <v>2696</v>
      </c>
    </row>
    <row r="449" spans="1:9" s="4" customFormat="1" x14ac:dyDescent="0.25">
      <c r="A449" s="13" t="s">
        <v>30</v>
      </c>
      <c r="B449" s="13" t="s">
        <v>195</v>
      </c>
      <c r="C449" s="13">
        <v>750</v>
      </c>
      <c r="D449" s="13">
        <v>12</v>
      </c>
      <c r="E449" s="13">
        <v>2018</v>
      </c>
      <c r="F449" s="13">
        <v>408</v>
      </c>
      <c r="G449" s="1">
        <f t="shared" ref="G449" si="292">SUM(F449/12)+1</f>
        <v>35</v>
      </c>
      <c r="H449" s="13">
        <f t="shared" ref="H449" si="293">SUM(F449/8)-0.01</f>
        <v>50.99</v>
      </c>
      <c r="I449" s="13">
        <v>2696</v>
      </c>
    </row>
    <row r="450" spans="1:9" s="4" customFormat="1" x14ac:dyDescent="0.25">
      <c r="A450" s="13" t="s">
        <v>30</v>
      </c>
      <c r="B450" s="13" t="s">
        <v>193</v>
      </c>
      <c r="C450" s="13">
        <v>750</v>
      </c>
      <c r="D450" s="13">
        <v>12</v>
      </c>
      <c r="E450" s="13">
        <v>2015</v>
      </c>
      <c r="F450" s="13">
        <v>276</v>
      </c>
      <c r="G450" s="1">
        <f t="shared" ref="G450" si="294">SUM(F450/12)+1</f>
        <v>24</v>
      </c>
      <c r="H450" s="13">
        <f t="shared" ref="H450" si="295">SUM(F450/8)-0.01</f>
        <v>34.49</v>
      </c>
      <c r="I450" s="13">
        <v>26103</v>
      </c>
    </row>
    <row r="451" spans="1:9" s="4" customFormat="1" x14ac:dyDescent="0.25">
      <c r="A451" s="13" t="s">
        <v>30</v>
      </c>
      <c r="B451" s="13" t="s">
        <v>196</v>
      </c>
      <c r="C451" s="13">
        <v>750</v>
      </c>
      <c r="D451" s="13">
        <v>12</v>
      </c>
      <c r="E451" s="13">
        <v>2015</v>
      </c>
      <c r="F451" s="13">
        <v>300</v>
      </c>
      <c r="G451" s="1">
        <f t="shared" ref="G451" si="296">SUM(F451/12)+1</f>
        <v>26</v>
      </c>
      <c r="H451" s="13">
        <f t="shared" ref="H451" si="297">SUM(F451/8)-0.01</f>
        <v>37.49</v>
      </c>
      <c r="I451" s="13">
        <v>2685</v>
      </c>
    </row>
    <row r="452" spans="1:9" s="4" customFormat="1" x14ac:dyDescent="0.25">
      <c r="A452" s="13" t="s">
        <v>30</v>
      </c>
      <c r="B452" s="13" t="s">
        <v>196</v>
      </c>
      <c r="C452" s="13">
        <v>750</v>
      </c>
      <c r="D452" s="13">
        <v>12</v>
      </c>
      <c r="E452" s="13">
        <v>2018</v>
      </c>
      <c r="F452" s="13">
        <v>300</v>
      </c>
      <c r="G452" s="1">
        <f t="shared" ref="G452:G458" si="298">SUM(F452/12)+1</f>
        <v>26</v>
      </c>
      <c r="H452" s="13">
        <f t="shared" ref="H452:H458" si="299">SUM(F452/8)-0.01</f>
        <v>37.49</v>
      </c>
      <c r="I452" s="13">
        <v>2692</v>
      </c>
    </row>
    <row r="453" spans="1:9" s="4" customFormat="1" x14ac:dyDescent="0.25">
      <c r="A453" s="13" t="s">
        <v>30</v>
      </c>
      <c r="B453" s="13" t="s">
        <v>251</v>
      </c>
      <c r="C453" s="13">
        <v>750</v>
      </c>
      <c r="D453" s="13">
        <v>12</v>
      </c>
      <c r="E453" s="13">
        <v>2022</v>
      </c>
      <c r="F453" s="13">
        <v>140</v>
      </c>
      <c r="G453" s="1">
        <f t="shared" si="298"/>
        <v>12.666666666666666</v>
      </c>
      <c r="H453" s="13">
        <f t="shared" si="299"/>
        <v>17.489999999999998</v>
      </c>
      <c r="I453" s="13">
        <v>2697</v>
      </c>
    </row>
    <row r="454" spans="1:9" s="4" customFormat="1" x14ac:dyDescent="0.25">
      <c r="A454" s="13" t="s">
        <v>30</v>
      </c>
      <c r="B454" s="13" t="s">
        <v>252</v>
      </c>
      <c r="C454" s="13">
        <v>750</v>
      </c>
      <c r="D454" s="13">
        <v>12</v>
      </c>
      <c r="E454" s="13">
        <v>2018</v>
      </c>
      <c r="F454" s="13">
        <v>140</v>
      </c>
      <c r="G454" s="1">
        <f t="shared" si="298"/>
        <v>12.666666666666666</v>
      </c>
      <c r="H454" s="13">
        <f t="shared" si="299"/>
        <v>17.489999999999998</v>
      </c>
      <c r="I454" s="13">
        <v>2698</v>
      </c>
    </row>
    <row r="455" spans="1:9" s="4" customFormat="1" x14ac:dyDescent="0.25">
      <c r="A455" s="12" t="s">
        <v>341</v>
      </c>
      <c r="B455" s="13" t="s">
        <v>342</v>
      </c>
      <c r="C455" s="13">
        <v>750</v>
      </c>
      <c r="D455" s="13">
        <v>12</v>
      </c>
      <c r="E455" s="13">
        <v>2021</v>
      </c>
      <c r="F455" s="13">
        <v>280</v>
      </c>
      <c r="G455" s="1">
        <f t="shared" si="298"/>
        <v>24.333333333333332</v>
      </c>
      <c r="H455" s="13">
        <f t="shared" si="299"/>
        <v>34.99</v>
      </c>
      <c r="I455" s="13">
        <v>2260</v>
      </c>
    </row>
    <row r="456" spans="1:9" s="4" customFormat="1" x14ac:dyDescent="0.25">
      <c r="A456" s="12" t="s">
        <v>341</v>
      </c>
      <c r="B456" s="13" t="s">
        <v>343</v>
      </c>
      <c r="C456" s="13">
        <v>750</v>
      </c>
      <c r="D456" s="13">
        <v>12</v>
      </c>
      <c r="E456" s="13">
        <v>2021</v>
      </c>
      <c r="F456" s="13">
        <v>280</v>
      </c>
      <c r="G456" s="1">
        <f t="shared" si="298"/>
        <v>24.333333333333332</v>
      </c>
      <c r="H456" s="13">
        <f t="shared" si="299"/>
        <v>34.99</v>
      </c>
      <c r="I456" s="13">
        <v>2262</v>
      </c>
    </row>
    <row r="457" spans="1:9" s="4" customFormat="1" x14ac:dyDescent="0.25">
      <c r="A457" s="12" t="s">
        <v>341</v>
      </c>
      <c r="B457" s="13" t="s">
        <v>344</v>
      </c>
      <c r="C457" s="13">
        <v>750</v>
      </c>
      <c r="D457" s="13">
        <v>12</v>
      </c>
      <c r="E457" s="13">
        <v>2021</v>
      </c>
      <c r="F457" s="13">
        <v>360</v>
      </c>
      <c r="G457" s="1">
        <f t="shared" si="298"/>
        <v>31</v>
      </c>
      <c r="H457" s="13">
        <f t="shared" si="299"/>
        <v>44.99</v>
      </c>
      <c r="I457" s="13">
        <v>2263</v>
      </c>
    </row>
    <row r="458" spans="1:9" s="4" customFormat="1" x14ac:dyDescent="0.25">
      <c r="A458" s="12" t="s">
        <v>341</v>
      </c>
      <c r="B458" s="12" t="s">
        <v>345</v>
      </c>
      <c r="C458" s="13">
        <v>750</v>
      </c>
      <c r="D458" s="13">
        <v>12</v>
      </c>
      <c r="E458" s="13">
        <v>2021</v>
      </c>
      <c r="F458" s="13">
        <v>500</v>
      </c>
      <c r="G458" s="1">
        <f t="shared" si="298"/>
        <v>42.666666666666664</v>
      </c>
      <c r="H458" s="13">
        <f t="shared" si="299"/>
        <v>62.49</v>
      </c>
      <c r="I458" s="13">
        <v>2264</v>
      </c>
    </row>
    <row r="459" spans="1:9" s="4" customFormat="1" x14ac:dyDescent="0.25">
      <c r="A459" s="13" t="s">
        <v>243</v>
      </c>
      <c r="B459" s="13" t="s">
        <v>244</v>
      </c>
      <c r="C459" s="13">
        <v>750</v>
      </c>
      <c r="D459" s="13">
        <v>12</v>
      </c>
      <c r="E459" s="13">
        <v>2021</v>
      </c>
      <c r="F459" s="13">
        <v>360</v>
      </c>
      <c r="G459" s="1">
        <f t="shared" ref="G459:G465" si="300">SUM(F459/12)+1</f>
        <v>31</v>
      </c>
      <c r="H459" s="13">
        <f t="shared" ref="H459:H465" si="301">SUM(F459/8)-0.01</f>
        <v>44.99</v>
      </c>
      <c r="I459" s="13">
        <v>2460</v>
      </c>
    </row>
    <row r="460" spans="1:9" s="4" customFormat="1" x14ac:dyDescent="0.25">
      <c r="A460" s="13" t="s">
        <v>243</v>
      </c>
      <c r="B460" s="13" t="s">
        <v>245</v>
      </c>
      <c r="C460" s="13">
        <v>750</v>
      </c>
      <c r="D460" s="13">
        <v>12</v>
      </c>
      <c r="E460" s="13">
        <v>2021</v>
      </c>
      <c r="F460" s="13">
        <v>500</v>
      </c>
      <c r="G460" s="1">
        <f t="shared" si="300"/>
        <v>42.666666666666664</v>
      </c>
      <c r="H460" s="13">
        <f t="shared" si="301"/>
        <v>62.49</v>
      </c>
      <c r="I460" s="13">
        <v>2461</v>
      </c>
    </row>
    <row r="461" spans="1:9" s="4" customFormat="1" x14ac:dyDescent="0.25">
      <c r="A461" s="13" t="s">
        <v>243</v>
      </c>
      <c r="B461" s="13" t="s">
        <v>246</v>
      </c>
      <c r="C461" s="13">
        <v>750</v>
      </c>
      <c r="D461" s="13">
        <v>12</v>
      </c>
      <c r="E461" s="13">
        <v>2021</v>
      </c>
      <c r="F461" s="13">
        <v>500</v>
      </c>
      <c r="G461" s="1">
        <f t="shared" si="300"/>
        <v>42.666666666666664</v>
      </c>
      <c r="H461" s="13">
        <f t="shared" si="301"/>
        <v>62.49</v>
      </c>
      <c r="I461" s="13">
        <v>2462</v>
      </c>
    </row>
    <row r="462" spans="1:9" s="4" customFormat="1" x14ac:dyDescent="0.25">
      <c r="A462" s="13" t="s">
        <v>243</v>
      </c>
      <c r="B462" s="13" t="s">
        <v>247</v>
      </c>
      <c r="C462" s="13">
        <v>750</v>
      </c>
      <c r="D462" s="13">
        <v>12</v>
      </c>
      <c r="E462" s="13">
        <v>2021</v>
      </c>
      <c r="F462" s="13">
        <v>400</v>
      </c>
      <c r="G462" s="1">
        <f t="shared" si="300"/>
        <v>34.333333333333336</v>
      </c>
      <c r="H462" s="13">
        <f t="shared" si="301"/>
        <v>49.99</v>
      </c>
      <c r="I462" s="13">
        <v>2463</v>
      </c>
    </row>
    <row r="463" spans="1:9" s="4" customFormat="1" x14ac:dyDescent="0.25">
      <c r="A463" s="13" t="s">
        <v>243</v>
      </c>
      <c r="B463" s="13" t="s">
        <v>244</v>
      </c>
      <c r="C463" s="13">
        <v>750</v>
      </c>
      <c r="D463" s="13">
        <v>12</v>
      </c>
      <c r="E463" s="13">
        <v>2022</v>
      </c>
      <c r="F463" s="13">
        <v>384</v>
      </c>
      <c r="G463" s="1">
        <f t="shared" si="300"/>
        <v>33</v>
      </c>
      <c r="H463" s="13">
        <f t="shared" si="301"/>
        <v>47.99</v>
      </c>
      <c r="I463" s="13">
        <v>2464</v>
      </c>
    </row>
    <row r="464" spans="1:9" s="4" customFormat="1" x14ac:dyDescent="0.25">
      <c r="A464" s="13" t="s">
        <v>243</v>
      </c>
      <c r="B464" s="13" t="s">
        <v>245</v>
      </c>
      <c r="C464" s="13">
        <v>750</v>
      </c>
      <c r="D464" s="13">
        <v>12</v>
      </c>
      <c r="E464" s="13">
        <v>2022</v>
      </c>
      <c r="F464" s="13">
        <v>500</v>
      </c>
      <c r="G464" s="1">
        <f t="shared" si="300"/>
        <v>42.666666666666664</v>
      </c>
      <c r="H464" s="13">
        <f t="shared" si="301"/>
        <v>62.49</v>
      </c>
      <c r="I464" s="13">
        <v>2465</v>
      </c>
    </row>
    <row r="465" spans="1:9" s="4" customFormat="1" x14ac:dyDescent="0.25">
      <c r="A465" s="13" t="s">
        <v>243</v>
      </c>
      <c r="B465" s="13" t="s">
        <v>246</v>
      </c>
      <c r="C465" s="13">
        <v>750</v>
      </c>
      <c r="D465" s="13">
        <v>12</v>
      </c>
      <c r="E465" s="13">
        <v>2022</v>
      </c>
      <c r="F465" s="13">
        <v>500</v>
      </c>
      <c r="G465" s="1">
        <f t="shared" si="300"/>
        <v>42.666666666666664</v>
      </c>
      <c r="H465" s="13">
        <f t="shared" si="301"/>
        <v>62.49</v>
      </c>
      <c r="I465" s="13">
        <v>2466</v>
      </c>
    </row>
    <row r="466" spans="1:9" s="4" customFormat="1" x14ac:dyDescent="0.25">
      <c r="A466" s="13" t="s">
        <v>243</v>
      </c>
      <c r="B466" s="13" t="s">
        <v>247</v>
      </c>
      <c r="C466" s="13">
        <v>750</v>
      </c>
      <c r="D466" s="13">
        <v>12</v>
      </c>
      <c r="E466" s="13">
        <v>2022</v>
      </c>
      <c r="F466" s="13">
        <v>424</v>
      </c>
      <c r="G466" s="1">
        <f t="shared" ref="G466:G468" si="302">SUM(F466/12)+1</f>
        <v>36.333333333333336</v>
      </c>
      <c r="H466" s="13">
        <f t="shared" ref="H466:H468" si="303">SUM(F466/8)-0.01</f>
        <v>52.99</v>
      </c>
      <c r="I466" s="13">
        <v>2467</v>
      </c>
    </row>
    <row r="467" spans="1:9" s="4" customFormat="1" x14ac:dyDescent="0.25">
      <c r="A467" s="13" t="s">
        <v>243</v>
      </c>
      <c r="B467" s="13" t="s">
        <v>328</v>
      </c>
      <c r="C467" s="13">
        <v>750</v>
      </c>
      <c r="D467" s="13">
        <v>12</v>
      </c>
      <c r="E467" s="13">
        <v>2022</v>
      </c>
      <c r="F467" s="13">
        <v>544</v>
      </c>
      <c r="G467" s="1">
        <f t="shared" si="302"/>
        <v>46.333333333333336</v>
      </c>
      <c r="H467" s="13">
        <f t="shared" si="303"/>
        <v>67.989999999999995</v>
      </c>
      <c r="I467" s="13">
        <v>2468</v>
      </c>
    </row>
    <row r="468" spans="1:9" s="4" customFormat="1" x14ac:dyDescent="0.25">
      <c r="A468" s="13" t="s">
        <v>243</v>
      </c>
      <c r="B468" s="13" t="s">
        <v>327</v>
      </c>
      <c r="C468" s="13">
        <v>750</v>
      </c>
      <c r="D468" s="13">
        <v>12</v>
      </c>
      <c r="E468" s="13">
        <v>2022</v>
      </c>
      <c r="F468" s="13">
        <v>544</v>
      </c>
      <c r="G468" s="1">
        <f t="shared" si="302"/>
        <v>46.333333333333336</v>
      </c>
      <c r="H468" s="13">
        <f t="shared" si="303"/>
        <v>67.989999999999995</v>
      </c>
      <c r="I468" s="13">
        <v>2469</v>
      </c>
    </row>
    <row r="469" spans="1:9" s="4" customFormat="1" x14ac:dyDescent="0.25">
      <c r="A469" s="13" t="s">
        <v>24</v>
      </c>
      <c r="B469" s="13" t="s">
        <v>17</v>
      </c>
      <c r="C469" s="13">
        <v>750</v>
      </c>
      <c r="D469" s="13">
        <v>12</v>
      </c>
      <c r="E469" s="13">
        <v>2022</v>
      </c>
      <c r="F469" s="13">
        <v>136</v>
      </c>
      <c r="G469" s="1">
        <f t="shared" ref="G469" si="304">SUM(F469/12)+1</f>
        <v>12.333333333333334</v>
      </c>
      <c r="H469" s="13">
        <f t="shared" ref="H469" si="305">SUM(F469/8)-0.01</f>
        <v>16.989999999999998</v>
      </c>
      <c r="I469" s="13">
        <v>70182</v>
      </c>
    </row>
    <row r="470" spans="1:9" s="4" customFormat="1" x14ac:dyDescent="0.25">
      <c r="A470" s="13" t="s">
        <v>24</v>
      </c>
      <c r="B470" s="13" t="s">
        <v>106</v>
      </c>
      <c r="C470" s="13">
        <v>750</v>
      </c>
      <c r="D470" s="13">
        <v>12</v>
      </c>
      <c r="E470" s="13">
        <v>2022</v>
      </c>
      <c r="F470" s="13">
        <v>160</v>
      </c>
      <c r="G470" s="1">
        <f t="shared" ref="G470:G471" si="306">SUM(F470/12)+1</f>
        <v>14.333333333333334</v>
      </c>
      <c r="H470" s="13">
        <f t="shared" ref="H470:H471" si="307">SUM(F470/8)-0.01</f>
        <v>19.989999999999998</v>
      </c>
      <c r="I470" s="13">
        <v>70183</v>
      </c>
    </row>
    <row r="471" spans="1:9" s="4" customFormat="1" x14ac:dyDescent="0.25">
      <c r="A471" s="13" t="s">
        <v>24</v>
      </c>
      <c r="B471" s="13" t="s">
        <v>17</v>
      </c>
      <c r="C471" s="13">
        <v>750</v>
      </c>
      <c r="D471" s="13">
        <v>12</v>
      </c>
      <c r="E471" s="13">
        <v>2023</v>
      </c>
      <c r="F471" s="13">
        <v>136</v>
      </c>
      <c r="G471" s="1">
        <f t="shared" si="306"/>
        <v>12.333333333333334</v>
      </c>
      <c r="H471" s="13">
        <f t="shared" si="307"/>
        <v>16.989999999999998</v>
      </c>
      <c r="I471" s="13">
        <v>70185</v>
      </c>
    </row>
    <row r="472" spans="1:9" s="4" customFormat="1" x14ac:dyDescent="0.25">
      <c r="A472" s="13" t="s">
        <v>24</v>
      </c>
      <c r="B472" s="13" t="s">
        <v>106</v>
      </c>
      <c r="C472" s="13">
        <v>750</v>
      </c>
      <c r="D472" s="13">
        <v>12</v>
      </c>
      <c r="E472" s="13">
        <v>2023</v>
      </c>
      <c r="F472" s="13">
        <v>160</v>
      </c>
      <c r="G472" s="1">
        <f t="shared" ref="G472" si="308">SUM(F472/12)+1</f>
        <v>14.333333333333334</v>
      </c>
      <c r="H472" s="13">
        <f t="shared" ref="H472" si="309">SUM(F472/8)-0.01</f>
        <v>19.989999999999998</v>
      </c>
      <c r="I472" s="13">
        <v>70186</v>
      </c>
    </row>
  </sheetData>
  <phoneticPr fontId="4" type="noConversion"/>
  <dataValidations count="1">
    <dataValidation type="textLength" operator="lessThan" allowBlank="1" showInputMessage="1" showErrorMessage="1" sqref="B351:B357">
      <formula1>101</formula1>
    </dataValidation>
  </dataValidations>
  <hyperlinks>
    <hyperlink ref="F804" r:id="rId1" display="www.Claarcellars.com"/>
    <hyperlink ref="F797" r:id="rId2" display="www.Claarcellars.com"/>
    <hyperlink ref="F793" r:id="rId3" display="www.Claarcellars.com"/>
    <hyperlink ref="F790" r:id="rId4" display="www.Claarcellars.com"/>
    <hyperlink ref="F782" r:id="rId5" display="www.Claarcellars.com"/>
    <hyperlink ref="F771" r:id="rId6" display="www.Claarcellars.com"/>
    <hyperlink ref="F767" r:id="rId7" display="www.Claarcellars.com"/>
    <hyperlink ref="F754" r:id="rId8" display="www.Claarcellars.com"/>
    <hyperlink ref="F749" r:id="rId9" display="www.Claarcellars.com"/>
    <hyperlink ref="F746" r:id="rId10" display="www.Claarcellars.com"/>
    <hyperlink ref="F741" r:id="rId11" display="www.Claarcellars.com"/>
    <hyperlink ref="F736" r:id="rId12" display="www.Claarcellars.com"/>
    <hyperlink ref="F733" r:id="rId13" display="www.Claarcellars.com"/>
    <hyperlink ref="F728" r:id="rId14" display="www.Claarcellars.com"/>
    <hyperlink ref="F723" r:id="rId15" display="www.Claarcellars.com"/>
    <hyperlink ref="F673" r:id="rId16" display="www.Claarcellars.com"/>
    <hyperlink ref="F669" r:id="rId17" display="www.Claarcellars.com"/>
    <hyperlink ref="F666" r:id="rId18" display="www.Claarcellars.com"/>
    <hyperlink ref="F663" r:id="rId19" display="www.Claarcellars.com"/>
    <hyperlink ref="F659" r:id="rId20" display="www.Claarcellars.com"/>
    <hyperlink ref="F650" r:id="rId21" display="www.Claarcellars.com"/>
    <hyperlink ref="F647" r:id="rId22" display="www.Claarcellars.com"/>
    <hyperlink ref="F644" r:id="rId23" display="www.Claarcellars.com"/>
    <hyperlink ref="F641" r:id="rId24" display="www.Claarcellars.com"/>
    <hyperlink ref="F638" r:id="rId25" display="www.Claarcellars.com"/>
    <hyperlink ref="F634" r:id="rId26" display="www.Claarcellars.com"/>
    <hyperlink ref="F624" r:id="rId27" display="www.Claarcellars.com"/>
    <hyperlink ref="F609" r:id="rId28" display="www.Claarcellars.com"/>
    <hyperlink ref="F606" r:id="rId29" display="www.Claarcellars.com"/>
    <hyperlink ref="F568" r:id="rId30" display="www.Claarcellars.com"/>
    <hyperlink ref="F564" r:id="rId31" display="www.Claarcellars.com"/>
    <hyperlink ref="F560" r:id="rId32" display="www.Claarcellars.com"/>
    <hyperlink ref="F557" r:id="rId33" display="www.Claarcellars.com"/>
    <hyperlink ref="F554" r:id="rId34" display="www.Claarcellars.com"/>
    <hyperlink ref="F550" r:id="rId35" display="www.Claarcellars.com"/>
    <hyperlink ref="F539" r:id="rId36" display="www.Claarcellars.com"/>
    <hyperlink ref="F532" r:id="rId37" display="www.Claarcellars.com"/>
    <hyperlink ref="F529" r:id="rId38" display="www.Claarcellars.com"/>
    <hyperlink ref="F517" r:id="rId39" display="www.Claarcellars.com"/>
    <hyperlink ref="F503" r:id="rId40" display="www.Claarcellars.com"/>
    <hyperlink ref="F499" r:id="rId41" display="www.Claarcellars.com"/>
    <hyperlink ref="F493" r:id="rId42" display="www.Claarcellars.com"/>
    <hyperlink ref="F490" r:id="rId43" display="www.Claarcellars.com"/>
    <hyperlink ref="F486" r:id="rId44" display="www.Claarcellars.com"/>
    <hyperlink ref="F479" r:id="rId45" display="www.Claarcellars.com"/>
    <hyperlink ref="F474" r:id="rId46" display="www.Claarcellars.com"/>
  </hyperlinks>
  <pageMargins left="0.75" right="0.75" top="1" bottom="1" header="0.5" footer="0.5"/>
  <pageSetup scale="78" orientation="portrait" r:id="rId4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Artisan Wines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Artisan Wines</dc:creator>
  <cp:lastModifiedBy>Wanda</cp:lastModifiedBy>
  <cp:lastPrinted>2013-04-04T15:30:19Z</cp:lastPrinted>
  <dcterms:created xsi:type="dcterms:W3CDTF">2010-06-21T16:08:19Z</dcterms:created>
  <dcterms:modified xsi:type="dcterms:W3CDTF">2024-04-11T18:28:58Z</dcterms:modified>
</cp:coreProperties>
</file>