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ate1904="1"/>
  <mc:AlternateContent xmlns:mc="http://schemas.openxmlformats.org/markup-compatibility/2006">
    <mc:Choice Requires="x15">
      <x15ac:absPath xmlns:x15ac="http://schemas.microsoft.com/office/spreadsheetml/2010/11/ac" url="C:\Users\16086\Dropbox\denise\Price Posting\Feb 2021 Price Posting\"/>
    </mc:Choice>
  </mc:AlternateContent>
  <xr:revisionPtr revIDLastSave="0" documentId="13_ncr:1_{D9054CEB-2467-4602-A72B-6079C07FA681}" xr6:coauthVersionLast="46" xr6:coauthVersionMax="46" xr10:uidLastSave="{00000000-0000-0000-0000-000000000000}"/>
  <bookViews>
    <workbookView xWindow="27435" yWindow="1050" windowWidth="18900" windowHeight="11055" xr2:uid="{00000000-000D-0000-FFFF-FFFF00000000}"/>
  </bookViews>
  <sheets>
    <sheet name="VOTTO VINES IMPORTING" sheetId="10" r:id="rId1"/>
    <sheet name="SLPL" sheetId="21" r:id="rId2"/>
    <sheet name="TRAVELING VINES" sheetId="3" r:id="rId3"/>
    <sheet name="Mary" sheetId="35" r:id="rId4"/>
    <sheet name="DM SELECTIONS" sheetId="33" r:id="rId5"/>
    <sheet name="MHW" sheetId="37" r:id="rId6"/>
    <sheet name="Lataste" sheetId="32" r:id="rId7"/>
    <sheet name="WINE DIRECT" sheetId="14" r:id="rId8"/>
    <sheet name="SPANISH ARTISAN W&amp;S GROUP" sheetId="5" r:id="rId9"/>
    <sheet name="FRENCHLIBATION" sheetId="26" r:id="rId10"/>
    <sheet name="GOLDEN VINES" sheetId="15" r:id="rId11"/>
    <sheet name="HB WINE MERCHANTS" sheetId="13" r:id="rId12"/>
    <sheet name="Vinotas" sheetId="40" r:id="rId13"/>
    <sheet name="HPS " sheetId="39" r:id="rId14"/>
    <sheet name="WB Imports" sheetId="41" r:id="rId15"/>
    <sheet name="Shiverick" sheetId="42" r:id="rId16"/>
  </sheets>
  <definedNames>
    <definedName name="_xlnm.Print_Area" localSheetId="11">'HB WINE MERCHANTS'!#REF!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9" l="1"/>
  <c r="D4" i="39"/>
  <c r="D5" i="39"/>
  <c r="D6" i="39"/>
  <c r="D7" i="39"/>
  <c r="D8" i="39"/>
  <c r="D9" i="39"/>
  <c r="D2" i="39"/>
  <c r="H2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D3" i="41"/>
  <c r="D2" i="41"/>
  <c r="D151" i="15"/>
  <c r="C150" i="15"/>
  <c r="C149" i="15"/>
  <c r="D147" i="15"/>
  <c r="D146" i="15"/>
  <c r="C146" i="15" s="1"/>
  <c r="D145" i="15"/>
  <c r="C145" i="15" s="1"/>
  <c r="D144" i="15"/>
  <c r="C144" i="15"/>
  <c r="C143" i="15"/>
  <c r="D142" i="15"/>
  <c r="C141" i="15"/>
  <c r="D140" i="15"/>
  <c r="C139" i="15"/>
  <c r="C138" i="15"/>
  <c r="D137" i="15"/>
  <c r="D136" i="15"/>
  <c r="C135" i="15"/>
  <c r="D134" i="15"/>
  <c r="C133" i="15"/>
  <c r="D132" i="15"/>
  <c r="C132" i="15" s="1"/>
  <c r="D131" i="15"/>
  <c r="D130" i="15"/>
  <c r="D129" i="15"/>
  <c r="D128" i="15"/>
  <c r="D127" i="15"/>
  <c r="D126" i="15"/>
  <c r="D125" i="15"/>
  <c r="D124" i="15"/>
  <c r="D123" i="15"/>
  <c r="C118" i="15"/>
  <c r="C117" i="15"/>
  <c r="C116" i="15"/>
  <c r="C115" i="15"/>
  <c r="C114" i="15"/>
  <c r="C113" i="15"/>
  <c r="C112" i="15"/>
  <c r="C111" i="15"/>
  <c r="C109" i="15"/>
  <c r="C108" i="15"/>
  <c r="C107" i="15"/>
  <c r="C106" i="15"/>
  <c r="C105" i="15"/>
  <c r="C103" i="15"/>
  <c r="D102" i="15"/>
  <c r="D101" i="15"/>
  <c r="C100" i="15"/>
  <c r="C99" i="15"/>
  <c r="C98" i="15"/>
  <c r="D97" i="15"/>
  <c r="D95" i="15"/>
  <c r="C94" i="15"/>
  <c r="C93" i="15"/>
  <c r="C92" i="15"/>
  <c r="C91" i="15"/>
  <c r="D90" i="15"/>
  <c r="C90" i="15"/>
  <c r="D89" i="15"/>
  <c r="C88" i="15"/>
  <c r="C87" i="15"/>
  <c r="C86" i="15"/>
  <c r="C85" i="15"/>
  <c r="C84" i="15"/>
  <c r="D83" i="15"/>
  <c r="C82" i="15"/>
  <c r="D81" i="15"/>
  <c r="D80" i="15"/>
  <c r="C80" i="15"/>
  <c r="C79" i="15"/>
  <c r="C78" i="15"/>
  <c r="D77" i="15"/>
  <c r="D76" i="15"/>
  <c r="D75" i="15"/>
  <c r="D74" i="15"/>
  <c r="D73" i="15"/>
  <c r="C72" i="15"/>
  <c r="C71" i="15"/>
  <c r="C70" i="15"/>
  <c r="C69" i="15"/>
  <c r="C68" i="15"/>
  <c r="C67" i="15"/>
  <c r="C66" i="15"/>
  <c r="D65" i="15"/>
  <c r="C64" i="15"/>
  <c r="C63" i="15"/>
  <c r="C62" i="15"/>
  <c r="C61" i="15"/>
  <c r="D60" i="15"/>
  <c r="C59" i="15"/>
  <c r="C57" i="15"/>
  <c r="C55" i="15"/>
  <c r="C54" i="15"/>
  <c r="C53" i="15"/>
  <c r="C52" i="15"/>
  <c r="C51" i="15"/>
  <c r="C50" i="15"/>
  <c r="C49" i="15"/>
  <c r="C48" i="15"/>
  <c r="D46" i="15"/>
  <c r="C45" i="15"/>
  <c r="C44" i="15"/>
  <c r="D43" i="15"/>
  <c r="C41" i="15"/>
  <c r="D40" i="15"/>
  <c r="C39" i="15"/>
  <c r="C38" i="15"/>
  <c r="D37" i="15"/>
  <c r="C36" i="15"/>
  <c r="D35" i="15"/>
  <c r="C35" i="15" s="1"/>
  <c r="C34" i="15"/>
  <c r="C33" i="15"/>
  <c r="C32" i="15"/>
  <c r="C31" i="15"/>
  <c r="D29" i="15"/>
  <c r="C28" i="15"/>
  <c r="D26" i="15"/>
  <c r="C26" i="15" s="1"/>
  <c r="D25" i="15"/>
  <c r="C25" i="15"/>
  <c r="C24" i="15"/>
  <c r="D23" i="15"/>
  <c r="C22" i="15"/>
  <c r="C21" i="15"/>
  <c r="D20" i="15"/>
  <c r="D19" i="15"/>
  <c r="C18" i="15"/>
  <c r="D17" i="15"/>
  <c r="C16" i="15"/>
  <c r="C15" i="15"/>
  <c r="C14" i="15"/>
  <c r="C13" i="15"/>
  <c r="C12" i="15"/>
  <c r="C11" i="15"/>
  <c r="C10" i="15"/>
  <c r="C9" i="15"/>
  <c r="C8" i="15"/>
  <c r="C7" i="15"/>
  <c r="C5" i="15"/>
  <c r="D4" i="15"/>
  <c r="L34" i="26" l="1"/>
  <c r="K34" i="26"/>
  <c r="L32" i="26"/>
  <c r="K32" i="26"/>
  <c r="L31" i="26"/>
  <c r="K31" i="26"/>
  <c r="L24" i="26"/>
  <c r="K24" i="26"/>
  <c r="L23" i="26"/>
  <c r="K23" i="26"/>
  <c r="K18" i="26"/>
  <c r="M18" i="26" s="1"/>
  <c r="L18" i="26" s="1"/>
  <c r="L17" i="26"/>
  <c r="K17" i="26"/>
  <c r="L16" i="26"/>
  <c r="K16" i="26"/>
  <c r="K15" i="26"/>
  <c r="M15" i="26" s="1"/>
  <c r="L15" i="26" s="1"/>
  <c r="L13" i="26"/>
  <c r="K13" i="26"/>
  <c r="L12" i="26"/>
  <c r="K12" i="26"/>
  <c r="L10" i="26"/>
  <c r="K10" i="26"/>
  <c r="L9" i="26"/>
  <c r="K9" i="26"/>
  <c r="L8" i="26"/>
  <c r="K8" i="26"/>
  <c r="L7" i="26"/>
  <c r="K7" i="26"/>
  <c r="L5" i="26"/>
  <c r="K5" i="26"/>
  <c r="L4" i="26"/>
  <c r="K4" i="26"/>
  <c r="L3" i="26"/>
  <c r="K3" i="26"/>
  <c r="D20" i="35" l="1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C3" i="33" l="1"/>
  <c r="C4" i="33"/>
  <c r="C5" i="33"/>
  <c r="C6" i="33"/>
  <c r="C7" i="33"/>
  <c r="C8" i="33"/>
  <c r="C2" i="33"/>
</calcChain>
</file>

<file path=xl/sharedStrings.xml><?xml version="1.0" encoding="utf-8"?>
<sst xmlns="http://schemas.openxmlformats.org/spreadsheetml/2006/main" count="4224" uniqueCount="1572">
  <si>
    <t>BRAND NAME</t>
  </si>
  <si>
    <t>WINE NAME</t>
  </si>
  <si>
    <t>VINTAGE</t>
  </si>
  <si>
    <t>CT Case</t>
  </si>
  <si>
    <t>CT Bottle</t>
  </si>
  <si>
    <t>UNIT SIZE</t>
  </si>
  <si>
    <t>BTL/CASE</t>
  </si>
  <si>
    <t>Chianti</t>
  </si>
  <si>
    <t>VV</t>
  </si>
  <si>
    <t>Chianti Riserva</t>
  </si>
  <si>
    <t>99 West</t>
  </si>
  <si>
    <t>Pinot Noir</t>
  </si>
  <si>
    <t>Cabernet Sauvignon</t>
  </si>
  <si>
    <t>Aisna</t>
  </si>
  <si>
    <t>Brunello di Montalcino</t>
  </si>
  <si>
    <t>Albada Virgen de la Sierra</t>
  </si>
  <si>
    <t>Garnacha Viñas Viejas</t>
  </si>
  <si>
    <t>Asso</t>
  </si>
  <si>
    <t>Toscana IGT</t>
  </si>
  <si>
    <t>Avra</t>
  </si>
  <si>
    <t>Sauvignon Blanc</t>
  </si>
  <si>
    <t>BAE</t>
  </si>
  <si>
    <t>Riesling</t>
  </si>
  <si>
    <t>Barao de Vilar</t>
  </si>
  <si>
    <t>Feuerheerd's 10 Year Tawny</t>
  </si>
  <si>
    <t>Baron Albert</t>
  </si>
  <si>
    <t>Champagne Brut</t>
  </si>
  <si>
    <t>NV</t>
  </si>
  <si>
    <t>Bel Ormeau</t>
  </si>
  <si>
    <t>Bordeaux</t>
  </si>
  <si>
    <t>Bella Sud</t>
  </si>
  <si>
    <t>Fiano</t>
  </si>
  <si>
    <t>Nero d'Avola</t>
  </si>
  <si>
    <t>Aglianico Beneventano</t>
  </si>
  <si>
    <t>Biferno Rosso</t>
  </si>
  <si>
    <t>Black Dog</t>
  </si>
  <si>
    <t>Rum (3 year)</t>
  </si>
  <si>
    <t>N/A</t>
  </si>
  <si>
    <t>Rum (7 year)</t>
  </si>
  <si>
    <t>Rum (12 year)</t>
  </si>
  <si>
    <t>Rum Variety Pack</t>
  </si>
  <si>
    <t>Bocale</t>
  </si>
  <si>
    <t>Montefalco Rosso</t>
  </si>
  <si>
    <t>Bodegas Balbas</t>
  </si>
  <si>
    <t>Ardal Reserva</t>
  </si>
  <si>
    <t>Ardal Vendemmia Seleccionada (Crianza)</t>
  </si>
  <si>
    <t>Borgo del Col Alto</t>
  </si>
  <si>
    <t>Prosecco</t>
  </si>
  <si>
    <t>Burgo Viejo</t>
  </si>
  <si>
    <t>Perseverance Rioja</t>
  </si>
  <si>
    <t>Ca Vittoria</t>
  </si>
  <si>
    <t>Puglia Red Blend</t>
  </si>
  <si>
    <t>Camasella</t>
  </si>
  <si>
    <t>Campofiorito</t>
  </si>
  <si>
    <t>Canneta</t>
  </si>
  <si>
    <t>Cantina del Redi</t>
  </si>
  <si>
    <t>Pleos Toscana</t>
  </si>
  <si>
    <t>Carius</t>
  </si>
  <si>
    <t>Cairanne Cotes du Rhone Villages</t>
  </si>
  <si>
    <t>CARVING BOARD</t>
  </si>
  <si>
    <t>CABERNET SAUVIGNON</t>
  </si>
  <si>
    <t>RED BLEND</t>
  </si>
  <si>
    <t>PINOT GRIGIO</t>
  </si>
  <si>
    <t>CHARDONNAY</t>
  </si>
  <si>
    <t>SAUVIGNON BLANC</t>
  </si>
  <si>
    <t>Napa Valley Cabernet Sauvignon</t>
  </si>
  <si>
    <t>Casalvento</t>
  </si>
  <si>
    <t>Janus</t>
  </si>
  <si>
    <t>Chianti Classico</t>
  </si>
  <si>
    <t>Castelgreve</t>
  </si>
  <si>
    <t>Chianti Classico Riserva</t>
  </si>
  <si>
    <t>Castelli del Grevepesa "Clemente VII"</t>
  </si>
  <si>
    <t>Toscana IGT Settimo</t>
  </si>
  <si>
    <t>Castelli di Grevepesa Elianto Vermentino</t>
  </si>
  <si>
    <t>Castelli di Grevepesa ROSSO Toscano IGT</t>
  </si>
  <si>
    <t>Castillo de Embid</t>
  </si>
  <si>
    <t>Crianza</t>
  </si>
  <si>
    <t>Chateau Cursol</t>
  </si>
  <si>
    <t>Chateau du Clotte</t>
  </si>
  <si>
    <t>Chateau Escot</t>
  </si>
  <si>
    <t>Haut Medoc Bordeaux</t>
  </si>
  <si>
    <t>Chateau Gillet</t>
  </si>
  <si>
    <t>Bordeaux Rouge</t>
  </si>
  <si>
    <t>Bordeaux Blanc</t>
  </si>
  <si>
    <t>Chateau Pierrouselle</t>
  </si>
  <si>
    <t>Chateau Rombeau</t>
  </si>
  <si>
    <t>Cotes du Roussillon Villages</t>
  </si>
  <si>
    <t>Cimal</t>
  </si>
  <si>
    <t>Tempranillo</t>
  </si>
  <si>
    <t>Garnacha</t>
  </si>
  <si>
    <t>Coltifredi</t>
  </si>
  <si>
    <t>Comartin</t>
  </si>
  <si>
    <t>Monterey Chardonnay</t>
  </si>
  <si>
    <t>Cousin Pete's</t>
  </si>
  <si>
    <t>Bathtub Gin</t>
  </si>
  <si>
    <t>Crook and Prospect</t>
  </si>
  <si>
    <t>Cruset</t>
  </si>
  <si>
    <t>Blanc de Blanc</t>
  </si>
  <si>
    <t>Cuspide</t>
  </si>
  <si>
    <t>Danti</t>
  </si>
  <si>
    <t>Primitivo</t>
  </si>
  <si>
    <t>De Facto Cotes de Bourg</t>
  </si>
  <si>
    <t>Bordeaux (Parcelle GE88)</t>
  </si>
  <si>
    <t>Dolianova</t>
  </si>
  <si>
    <t>Monica</t>
  </si>
  <si>
    <t>Cannonau di Sardegna</t>
  </si>
  <si>
    <t>Domaine de Poulvarel</t>
  </si>
  <si>
    <t>Rhone Valley "Les Perrottes"</t>
  </si>
  <si>
    <t>Domaine Fabregues</t>
  </si>
  <si>
    <t>Le Coeur</t>
  </si>
  <si>
    <t>Le Mas</t>
  </si>
  <si>
    <t>Donna Fittipaldi</t>
  </si>
  <si>
    <t>Bolgheri Rosso</t>
  </si>
  <si>
    <t>El Brazo</t>
  </si>
  <si>
    <t>Albarino</t>
  </si>
  <si>
    <t>Endless Weekend</t>
  </si>
  <si>
    <t>Chardonnay</t>
  </si>
  <si>
    <t>Red Blend</t>
  </si>
  <si>
    <t>Rose</t>
  </si>
  <si>
    <t>ERA</t>
  </si>
  <si>
    <t>Montepulciano d'Abruzzo</t>
  </si>
  <si>
    <t>Pinot Grigio</t>
  </si>
  <si>
    <t>Estivac</t>
  </si>
  <si>
    <t>Blanc de Blancs</t>
  </si>
  <si>
    <t>Estratos</t>
  </si>
  <si>
    <t>Monastrell-Syrah</t>
  </si>
  <si>
    <t>Eugene Sakara</t>
  </si>
  <si>
    <t>Brut Tradition Champagne</t>
  </si>
  <si>
    <t>Falcata</t>
  </si>
  <si>
    <t>Casa Gan</t>
  </si>
  <si>
    <t>FIUZA</t>
  </si>
  <si>
    <t>3 Castas White</t>
  </si>
  <si>
    <t>3 Castas Red</t>
  </si>
  <si>
    <t>Alvarinho</t>
  </si>
  <si>
    <t>Oceanus Red</t>
  </si>
  <si>
    <t>Touriga Nacional</t>
  </si>
  <si>
    <t>Premium Red</t>
  </si>
  <si>
    <t>Babu Reserva</t>
  </si>
  <si>
    <t>Fiuza</t>
  </si>
  <si>
    <t>3 Castas Nature Sparkling</t>
  </si>
  <si>
    <t>Flama D'Oro</t>
  </si>
  <si>
    <t>Cava</t>
  </si>
  <si>
    <t>Font du Mirail</t>
  </si>
  <si>
    <t>Cotes du Rhone Villages</t>
  </si>
  <si>
    <t>Gatao</t>
  </si>
  <si>
    <t>Vinho Verde</t>
  </si>
  <si>
    <t>Giordano</t>
  </si>
  <si>
    <t>Piemonte Rosso</t>
  </si>
  <si>
    <t>Barbera d'Alba</t>
  </si>
  <si>
    <t>Selvato Toscana IGT</t>
  </si>
  <si>
    <t>Grande Mori</t>
  </si>
  <si>
    <t>Grevepesa</t>
  </si>
  <si>
    <t>Strade di Toscana</t>
  </si>
  <si>
    <t>Castelgreve Chianti Classico</t>
  </si>
  <si>
    <t>Haustor</t>
  </si>
  <si>
    <t>Amarone della Valpolicella</t>
  </si>
  <si>
    <t>Valpolicella Ripasso</t>
  </si>
  <si>
    <t>Hidden Vines</t>
  </si>
  <si>
    <t>Napa Cabernet Sauvignon</t>
  </si>
  <si>
    <t>HIDDEN VINES</t>
  </si>
  <si>
    <t>COTES DU RHONE</t>
  </si>
  <si>
    <t>Hot Springs Hill</t>
  </si>
  <si>
    <t>I Giusti e Zanza</t>
  </si>
  <si>
    <t>Nemorino Toscana</t>
  </si>
  <si>
    <t>Vignavecchia</t>
  </si>
  <si>
    <t>JAQK Cellars</t>
  </si>
  <si>
    <t>High Rollers Cabernet Sauvignon</t>
  </si>
  <si>
    <t>High Rollers Pinot Noir</t>
  </si>
  <si>
    <t>Jasci &amp; Marchesani</t>
  </si>
  <si>
    <t>Montepulciano</t>
  </si>
  <si>
    <t>Montepulciano "Nerube"</t>
  </si>
  <si>
    <t>Jasci &amp; Marchesani "Janu"</t>
  </si>
  <si>
    <t>Jasci and Marchesani</t>
  </si>
  <si>
    <t>Pecorino</t>
  </si>
  <si>
    <t>Jean Biecher</t>
  </si>
  <si>
    <t>Riesling Grand Cru</t>
  </si>
  <si>
    <t>Jean Louis</t>
  </si>
  <si>
    <t>Cotes du Rhone Reserve</t>
  </si>
  <si>
    <t>JP Chenet Cab Syrah</t>
  </si>
  <si>
    <t>Syrah</t>
  </si>
  <si>
    <t>N/V</t>
  </si>
  <si>
    <t>JP Chenet Petit French Brut Chardonnay</t>
  </si>
  <si>
    <t>Chardonnay Brut</t>
  </si>
  <si>
    <t>JP Chenet Petit French Brut Pinot Noir</t>
  </si>
  <si>
    <t>Pinot Noir Brut</t>
  </si>
  <si>
    <t>JP Chenet Sauvignon blanc</t>
  </si>
  <si>
    <t>JP Chenet Still Cab Syrah</t>
  </si>
  <si>
    <t>Cabernet Sauvignon Syrah</t>
  </si>
  <si>
    <t>JP Chenet Still rosé</t>
  </si>
  <si>
    <t>JP Chenet Still Rosé</t>
  </si>
  <si>
    <t>JP Chenet Still Sauvignon Blanc</t>
  </si>
  <si>
    <t>L'Amandine</t>
  </si>
  <si>
    <t>Cotes du Rhone "Seguret"</t>
  </si>
  <si>
    <t>Vancluse Red Blend</t>
  </si>
  <si>
    <t>L'Escarpe</t>
  </si>
  <si>
    <t>Sancerre</t>
  </si>
  <si>
    <t>Loire Valley Sauvignon Blanc</t>
  </si>
  <si>
    <t>L'Invidio</t>
  </si>
  <si>
    <t>La Bodega</t>
  </si>
  <si>
    <t>Malbec</t>
  </si>
  <si>
    <t>La Toque</t>
  </si>
  <si>
    <t>Last Judgement</t>
  </si>
  <si>
    <t>LePlan</t>
  </si>
  <si>
    <t>Cepage de France Sauvignon Blanc</t>
  </si>
  <si>
    <t>Cepage de France Merlot</t>
  </si>
  <si>
    <t>Cotes du Rhone</t>
  </si>
  <si>
    <t>Les Lunelus Touraine</t>
  </si>
  <si>
    <t>Maggese</t>
  </si>
  <si>
    <t>Maison Duex Fleurs</t>
  </si>
  <si>
    <t>Macon Villages</t>
  </si>
  <si>
    <t>Coteaux Bourguignons Rouge</t>
  </si>
  <si>
    <t>Bourgogne Pinot Noir</t>
  </si>
  <si>
    <t>Merayo Las Tres Filas</t>
  </si>
  <si>
    <t>Bierzo</t>
  </si>
  <si>
    <t>MORANDÉ PAÍS</t>
  </si>
  <si>
    <t>VALLE DE MAULE PIONERO RESERVA</t>
  </si>
  <si>
    <t>Mozzafiato</t>
  </si>
  <si>
    <t>Moscato d'Asti</t>
  </si>
  <si>
    <t>Nativ</t>
  </si>
  <si>
    <t>Aglianico</t>
  </si>
  <si>
    <t>Negretti</t>
  </si>
  <si>
    <t>Barolo cru "Mirau"</t>
  </si>
  <si>
    <t>Ojo de Buitre</t>
  </si>
  <si>
    <t>Rioja Tempranillo</t>
  </si>
  <si>
    <t>Oncore</t>
  </si>
  <si>
    <t>Vodka</t>
  </si>
  <si>
    <t>Origini</t>
  </si>
  <si>
    <t>Our/Vodka</t>
  </si>
  <si>
    <t>Palacio de Primavera</t>
  </si>
  <si>
    <t>Rioja Reserva</t>
  </si>
  <si>
    <t>Rioja Crianza</t>
  </si>
  <si>
    <t>Palmer</t>
  </si>
  <si>
    <t>10 Year Tawny Port</t>
  </si>
  <si>
    <t>20 Year Tawny Port</t>
  </si>
  <si>
    <t>40 Year Tawny Port</t>
  </si>
  <si>
    <t>Late Bottle Vintage Port</t>
  </si>
  <si>
    <t>Colheita 2004</t>
  </si>
  <si>
    <t>Colheita 2009</t>
  </si>
  <si>
    <t>Passos de Lisboa</t>
  </si>
  <si>
    <t>Reserva</t>
  </si>
  <si>
    <t>PAZO CASTRELO</t>
  </si>
  <si>
    <t>ALBARINO</t>
  </si>
  <si>
    <t>PHILOSOPHY</t>
  </si>
  <si>
    <t>PROSECCO</t>
  </si>
  <si>
    <t>Philosophy</t>
  </si>
  <si>
    <t>Sparkling Rose</t>
  </si>
  <si>
    <t>Podere Montale</t>
  </si>
  <si>
    <t>Maremma Toscana Sangiovese</t>
  </si>
  <si>
    <t>POGGIO STELLA</t>
  </si>
  <si>
    <t>Vino Nobile di Montepulciano</t>
  </si>
  <si>
    <t>Ravanal</t>
  </si>
  <si>
    <t>Cabernet Sauvignon Reserva</t>
  </si>
  <si>
    <t>Cabernet Sauvignon Gran Reserva</t>
  </si>
  <si>
    <t>Reserva D'Amizade (Friendship)</t>
  </si>
  <si>
    <t>Vinho Reserva</t>
  </si>
  <si>
    <t>Riga Black</t>
  </si>
  <si>
    <t>Black Currant</t>
  </si>
  <si>
    <t>Cherry</t>
  </si>
  <si>
    <t>Original</t>
  </si>
  <si>
    <t>Rubinoro</t>
  </si>
  <si>
    <t>Sacchetto</t>
  </si>
  <si>
    <t>Fili Prosecco</t>
  </si>
  <si>
    <t>San Biagio</t>
  </si>
  <si>
    <t>Barolo "Sorano"</t>
  </si>
  <si>
    <t>Barolo "Bricco"</t>
  </si>
  <si>
    <t>Bricco Cru Barolo</t>
  </si>
  <si>
    <t>Montersino Barbaresco</t>
  </si>
  <si>
    <t>Capalot Cru Barolo</t>
  </si>
  <si>
    <t>Sorano Cru Barolo</t>
  </si>
  <si>
    <t>San Rustico</t>
  </si>
  <si>
    <t>Valpolicella Classico</t>
  </si>
  <si>
    <t>Sassaroli</t>
  </si>
  <si>
    <t>Chianti DOCG</t>
  </si>
  <si>
    <t>Chianti DOCG Riserva</t>
  </si>
  <si>
    <t>Sassodisole</t>
  </si>
  <si>
    <t>Orcia Rosso</t>
  </si>
  <si>
    <t>Secondo Cerchio Catturasogni</t>
  </si>
  <si>
    <t>Rosso di Toscana IGT</t>
  </si>
  <si>
    <t>Serre</t>
  </si>
  <si>
    <t>Prosecco Colsenta</t>
  </si>
  <si>
    <t>Prosecco Dianto</t>
  </si>
  <si>
    <t>Serre dei Roveri</t>
  </si>
  <si>
    <t>Barolo</t>
  </si>
  <si>
    <t>Barolo Riserva</t>
  </si>
  <si>
    <t>Nebbiolo</t>
  </si>
  <si>
    <t>Shaken Awaken</t>
  </si>
  <si>
    <t>Smugglers Notch Distillery</t>
  </si>
  <si>
    <t>Organic Vodka</t>
  </si>
  <si>
    <t>Flavored Vodka</t>
  </si>
  <si>
    <t>Rum</t>
  </si>
  <si>
    <t>Gin</t>
  </si>
  <si>
    <t>Bourbon</t>
  </si>
  <si>
    <t>Maple Bourbon</t>
  </si>
  <si>
    <t>SUENO</t>
  </si>
  <si>
    <t>TEMPRANILLO</t>
  </si>
  <si>
    <t>Svetoni</t>
  </si>
  <si>
    <t>Chianti Colli Senesi</t>
  </si>
  <si>
    <t>Rose'</t>
  </si>
  <si>
    <t>Bianco Toscana</t>
  </si>
  <si>
    <t>Rosso di Montepulciano</t>
  </si>
  <si>
    <t>Tabarrini</t>
  </si>
  <si>
    <t>Adarmando Trebbiano Bianco</t>
  </si>
  <si>
    <t>Montefalco Rosso (Boccatone)</t>
  </si>
  <si>
    <t>Sagrantino Colle Grimaldesco</t>
  </si>
  <si>
    <t>Sagrantino Campo Alla Cerqua</t>
  </si>
  <si>
    <t>Sagrantino Colle Alle Macchie</t>
  </si>
  <si>
    <t>THE SASSENACH</t>
  </si>
  <si>
    <t>Blended Scotch Whiskey</t>
  </si>
  <si>
    <t>Tidal</t>
  </si>
  <si>
    <t>UKO</t>
  </si>
  <si>
    <t>Estate Malbec</t>
  </si>
  <si>
    <t>Estate Cabernet Sauvignon</t>
  </si>
  <si>
    <t>Malbec Reserva</t>
  </si>
  <si>
    <t>Uko</t>
  </si>
  <si>
    <t>Valde Lacierva</t>
  </si>
  <si>
    <t>Vallee des Pins</t>
  </si>
  <si>
    <t>Provence Rose</t>
  </si>
  <si>
    <t>Vallons de la Mediterranee</t>
  </si>
  <si>
    <t>Rose Blend</t>
  </si>
  <si>
    <t>Vbar</t>
  </si>
  <si>
    <t>Vignobles &amp; Compagnie</t>
  </si>
  <si>
    <t>Chateauneuf du Pape "Grande Gardiole"</t>
  </si>
  <si>
    <t>Gigondas "Combelles"</t>
  </si>
  <si>
    <t>Villa Moreschi</t>
  </si>
  <si>
    <t>Bardolino Chiaretto</t>
  </si>
  <si>
    <t>VINAAGO</t>
  </si>
  <si>
    <t>RED SANGRIA</t>
  </si>
  <si>
    <t>WHITE SANGRIA</t>
  </si>
  <si>
    <t>Vinekeg</t>
  </si>
  <si>
    <t>20L</t>
  </si>
  <si>
    <t>Sparkling White</t>
  </si>
  <si>
    <t>Vinessens</t>
  </si>
  <si>
    <t>Casica del Abuelo</t>
  </si>
  <si>
    <t>VINHA DAS MARGARIDAS</t>
  </si>
  <si>
    <t>VINHO VERDE DOC</t>
  </si>
  <si>
    <t>Vinhas Margaridas</t>
  </si>
  <si>
    <t>Moscato</t>
  </si>
  <si>
    <t>Dao Red Blend</t>
  </si>
  <si>
    <t>Douro</t>
  </si>
  <si>
    <t>Vitalonga</t>
  </si>
  <si>
    <t>Elcione</t>
  </si>
  <si>
    <t>Westmount</t>
  </si>
  <si>
    <t>Willamette Valley Pinot Gris</t>
  </si>
  <si>
    <t>Willamette Valley Pinot Noir</t>
  </si>
  <si>
    <t>Wicked</t>
  </si>
  <si>
    <t>Merlot</t>
  </si>
  <si>
    <t>ZUAZO GASTON</t>
  </si>
  <si>
    <t>OJO DE BUITRE D.O.C RIOJA</t>
  </si>
  <si>
    <t>SLPL</t>
  </si>
  <si>
    <t xml:space="preserve">  </t>
  </si>
  <si>
    <t>Stew's PL Venture</t>
  </si>
  <si>
    <t/>
  </si>
  <si>
    <t>Price</t>
  </si>
  <si>
    <t>7 Castillos Crianza</t>
  </si>
  <si>
    <t>Table Red Wine</t>
  </si>
  <si>
    <t>V/V</t>
  </si>
  <si>
    <t>12/750ml</t>
  </si>
  <si>
    <t>Pending</t>
  </si>
  <si>
    <t>7 Castillos Rioja Tempranillo</t>
  </si>
  <si>
    <t>Abrazo Carinena Garnacha Rose</t>
  </si>
  <si>
    <t>Abrazo Carinena Tempranillo</t>
  </si>
  <si>
    <t xml:space="preserve">Abrazo Castilla Y Leon 70% Verdejo 30% Viura Blanco                 </t>
  </si>
  <si>
    <t>Table White Wine</t>
  </si>
  <si>
    <t>Ahora Blanco</t>
  </si>
  <si>
    <t>6/750ml</t>
  </si>
  <si>
    <t>Ahora Tinto</t>
  </si>
  <si>
    <t>Alto Vuelo Cabernet Sauvignon</t>
  </si>
  <si>
    <t>Alto Vuelo Gran Reserva Cab Sauv</t>
  </si>
  <si>
    <t>v/v</t>
  </si>
  <si>
    <t>Alto Vuelo Pinot Noir</t>
  </si>
  <si>
    <t>Alto Vuelo Sauvignon Blanc</t>
  </si>
  <si>
    <t>Alto Vuelo Syrah</t>
  </si>
  <si>
    <t>Alto Vuelo Pinot Noir Rose 2017</t>
  </si>
  <si>
    <t>Blcaro Toscana Indi Geo Merlot</t>
  </si>
  <si>
    <t>Blokes and Sheilas Charonnay</t>
  </si>
  <si>
    <t>Blokes and Sheilas Reserve Shiraz</t>
  </si>
  <si>
    <t xml:space="preserve">Catulo Garnacha </t>
  </si>
  <si>
    <t>Cruz de Piedra Calatayud Garnacha</t>
  </si>
  <si>
    <t>Don Leonardo Mendoza Cabernet Sauvignon</t>
  </si>
  <si>
    <t>El Arbol de Aranleon Cab Franc, Merlot, Monastrell &amp; Tempranillo</t>
  </si>
  <si>
    <t>6/750ml.</t>
  </si>
  <si>
    <t>Fuedo dei Venti Cabernet Vino Rosso</t>
  </si>
  <si>
    <t>Fuedo dei Venti Chardonnay Vino Bianco</t>
  </si>
  <si>
    <t xml:space="preserve">Fuedo dei Venti Merlot Vino Rosso   </t>
  </si>
  <si>
    <t>MARQUES DE MONTANANA Calatayud Garnacha Selecion Especial</t>
  </si>
  <si>
    <t xml:space="preserve">0110421  </t>
  </si>
  <si>
    <t>Minini Corte dei Mori Vermentino Grillo Blue</t>
  </si>
  <si>
    <t>White Table Wine</t>
  </si>
  <si>
    <t>Minini Poggio delle Faine</t>
  </si>
  <si>
    <t>Minini Poggio delle Faine Bianco</t>
  </si>
  <si>
    <t>12/750ml.</t>
  </si>
  <si>
    <t>1/3L</t>
  </si>
  <si>
    <t>Minini Poggio delle Faine Rosso</t>
  </si>
  <si>
    <t>6/1.5L</t>
  </si>
  <si>
    <t>Minini 'SLPL Montepulciano</t>
  </si>
  <si>
    <t>Red Table Wine</t>
  </si>
  <si>
    <t>104397 </t>
  </si>
  <si>
    <t>Minini SLPL Terre Siciliane Pinot Grigio</t>
  </si>
  <si>
    <t>Minini Syrah Terre Siciliane IGP</t>
  </si>
  <si>
    <t>Minini Toscana Rosso Poggio delle Faine</t>
  </si>
  <si>
    <t>Montespina Rueda Verdejo</t>
  </si>
  <si>
    <t xml:space="preserve">Penelope Sanchez Campo de Borja </t>
  </si>
  <si>
    <t>Red Spanish Wine</t>
  </si>
  <si>
    <t>Penelope Sanchez Cava Parellada Zarel-lo Macabeo Brut</t>
  </si>
  <si>
    <t xml:space="preserve">Sparkling White Wine </t>
  </si>
  <si>
    <t>Piedra Luna Mendoza Malbec</t>
  </si>
  <si>
    <t xml:space="preserve">Sierra de los Suenos Malbec </t>
  </si>
  <si>
    <t xml:space="preserve">Solo Bobal, Tempranillo &amp; Syrah </t>
  </si>
  <si>
    <t>6/1.5L.</t>
  </si>
  <si>
    <t>Solo Bobal, Tempranillo and Syrah</t>
  </si>
  <si>
    <t>Stoney Range Sauvignon Blanc</t>
  </si>
  <si>
    <t>12/750ML</t>
  </si>
  <si>
    <t>Vino Rosso Da Mea Culpa</t>
  </si>
  <si>
    <t>6/750ML</t>
  </si>
  <si>
    <t>3/1.5L</t>
  </si>
  <si>
    <t>Sierra De Los Suenos Cabernet Sauvignon</t>
  </si>
  <si>
    <t>12/750 ML</t>
  </si>
  <si>
    <t>Estrella Del Sur Cabernet Sauvignon</t>
  </si>
  <si>
    <t>Estrella De Sur Malbec</t>
  </si>
  <si>
    <t>Product SKU</t>
  </si>
  <si>
    <t>Name</t>
  </si>
  <si>
    <t>DOM011</t>
  </si>
  <si>
    <t>Fissata Red, New York</t>
  </si>
  <si>
    <t>DOM012</t>
  </si>
  <si>
    <t>Double Date, Sweet American, Rose</t>
  </si>
  <si>
    <t>SBC100</t>
  </si>
  <si>
    <t>Activist, Syrah, Santa Barbara County, California - 2016</t>
  </si>
  <si>
    <t>CHI132</t>
  </si>
  <si>
    <t>2017 Rayado, Central Valley Cabernet Sauvignon, Chile</t>
  </si>
  <si>
    <t>PSR107</t>
  </si>
  <si>
    <t>2018 5 String, Paso Robles Petite Sirah, California</t>
  </si>
  <si>
    <t>CLF114</t>
  </si>
  <si>
    <t>2018 Zeffer Hills, California Chardonnay</t>
  </si>
  <si>
    <t>PSR108</t>
  </si>
  <si>
    <t>2018 Moto Rouge, Paso Robles Nebbiolo, California</t>
  </si>
  <si>
    <t>ARG050</t>
  </si>
  <si>
    <t>2018 Cucharón, Malbec/Tannat/Petit Verdot, San Juan, Argentina</t>
  </si>
  <si>
    <t>CLF115</t>
  </si>
  <si>
    <t>Pebble, California Viognier</t>
  </si>
  <si>
    <t>CLF117</t>
  </si>
  <si>
    <t>2018 LUXX, California Merlot</t>
  </si>
  <si>
    <t>NCR100</t>
  </si>
  <si>
    <t>Tanglerose, Backyard Red Lot 19A-NC, North Coast, California</t>
  </si>
  <si>
    <t>CLF118</t>
  </si>
  <si>
    <t>Tanglerose, Fireside Red Lot 19B, California</t>
  </si>
  <si>
    <t>CLF119</t>
  </si>
  <si>
    <t>2018 Jitterbug, California Sauvignon Blanc</t>
  </si>
  <si>
    <t>ITA713</t>
  </si>
  <si>
    <t>2016 Lì Per Te, Rosso Veneto, Italy</t>
  </si>
  <si>
    <t>CHI133</t>
  </si>
  <si>
    <t>2019 Rayado, Central Valley Cabernet Sauvignon, Chile</t>
  </si>
  <si>
    <t>ARG051</t>
  </si>
  <si>
    <t>2017 Bailando Superior, Mendoza Malbec, Argentina</t>
  </si>
  <si>
    <t>SPA113</t>
  </si>
  <si>
    <t>2019 Caballeria de Luna, Penedes White, Spain</t>
  </si>
  <si>
    <t>LKC101</t>
  </si>
  <si>
    <t>2016 Sky Blossom, Lake County Red Blend, California</t>
  </si>
  <si>
    <t>MTC104</t>
  </si>
  <si>
    <t>2019 Lulo, Monterey County Gruner Veltliner, California</t>
  </si>
  <si>
    <t>MTC105</t>
  </si>
  <si>
    <t>2018 Calamity Sue, Riesling, Monterey County, California</t>
  </si>
  <si>
    <t>MOS103</t>
  </si>
  <si>
    <t>Fissata Blonde, Fizzy White Wine</t>
  </si>
  <si>
    <t>LOD105</t>
  </si>
  <si>
    <t>2018 Steeple Street, Chardonnay, Lodi, California</t>
  </si>
  <si>
    <t>WAS102</t>
  </si>
  <si>
    <t>2018 Lazy Lab, Wahluke Slope Cabernet Sauvignon, Washington</t>
  </si>
  <si>
    <t>SBR100</t>
  </si>
  <si>
    <t>2019 Pajama Drama, San Bernabe Malvasia Bianca, California</t>
  </si>
  <si>
    <t>CLF120</t>
  </si>
  <si>
    <t>2019 Beeline, California Muscat of Alexandria</t>
  </si>
  <si>
    <t>SPA114</t>
  </si>
  <si>
    <t>2019 Desvia, Spain Tempranillo</t>
  </si>
  <si>
    <t>CLF121</t>
  </si>
  <si>
    <t>Tanglerose, Fireside Red Lot 16B, California</t>
  </si>
  <si>
    <t>FRA298</t>
  </si>
  <si>
    <t>2019 Lancre, Cinsault/Syrah Rosé, Pays d'Oc IGP, France</t>
  </si>
  <si>
    <t>FRA299</t>
  </si>
  <si>
    <t>2019 Pendeloque, Syrah/Cabernet Sauvignon, Pays d´?OC IGP, France</t>
  </si>
  <si>
    <t>ITA715</t>
  </si>
  <si>
    <t>2019 Polpo Blu, Pecorino Terre di Chieti IGT, Italy</t>
  </si>
  <si>
    <t>ITA716</t>
  </si>
  <si>
    <t>2018 Giovina, Montepulciano d´?Abruzzo, Italy</t>
  </si>
  <si>
    <t>ITA717</t>
  </si>
  <si>
    <t>2019 Bella Mente, Delle Venezie Pinot Grigio, Italy</t>
  </si>
  <si>
    <t>LOD106</t>
  </si>
  <si>
    <t>2017 Small Hours, Lodi Zinfandel, California</t>
  </si>
  <si>
    <t>2019 Hoot, California White Blend</t>
  </si>
  <si>
    <t>WAS103</t>
  </si>
  <si>
    <t>LOD107</t>
  </si>
  <si>
    <t>2019 Jitterbug, Lodi Sauvignon Blanc, California</t>
  </si>
  <si>
    <t>AUS306</t>
  </si>
  <si>
    <t>2020 Peekaboo, South Eastern Australia Chardonnay</t>
  </si>
  <si>
    <t>FRA300</t>
  </si>
  <si>
    <t>2019 Perique, France Pinot Noir</t>
  </si>
  <si>
    <t>FRA301</t>
  </si>
  <si>
    <t>2020 La Screaming Goat, IGP Pays d'OC Gewürztraminer, France</t>
  </si>
  <si>
    <t>SOA111</t>
  </si>
  <si>
    <t>2020 State Room, Western Cape Cabernet Sauvignon, South Africa</t>
  </si>
  <si>
    <t>WAS104</t>
  </si>
  <si>
    <t>2016 Jack Canyon, Wahluke Slope Malbec, Washington</t>
  </si>
  <si>
    <t>Brand</t>
  </si>
  <si>
    <t>Description</t>
  </si>
  <si>
    <t>Price/Case</t>
  </si>
  <si>
    <t>Price/Bottle</t>
  </si>
  <si>
    <t>Jérémie Huchet</t>
  </si>
  <si>
    <t>Vin de France- Chapeau Melon</t>
  </si>
  <si>
    <t>Vignobles Garzaro</t>
  </si>
  <si>
    <t>La Bastide Saint Dominique</t>
  </si>
  <si>
    <t>Cotes Du Rhone</t>
  </si>
  <si>
    <t>Jerome Vacher</t>
  </si>
  <si>
    <t>Sancerre White</t>
  </si>
  <si>
    <t>Sancerre Red</t>
  </si>
  <si>
    <t>La Cave des Vignerons de Saint Pourçain</t>
  </si>
  <si>
    <t>Saint Pourçain</t>
  </si>
  <si>
    <t>Domaine Christophe Patrice</t>
  </si>
  <si>
    <t>Petit Chablis</t>
  </si>
  <si>
    <t>Domaine Jean Vaudoisey</t>
  </si>
  <si>
    <t>Pommard</t>
  </si>
  <si>
    <t>Burgundy</t>
  </si>
  <si>
    <t>Domaine les Luquettes</t>
  </si>
  <si>
    <t>Bandol</t>
  </si>
  <si>
    <t>Volnay</t>
  </si>
  <si>
    <t>Domaine Bader-Mimeur</t>
  </si>
  <si>
    <t>Chassagne-Montrachet White</t>
  </si>
  <si>
    <t>Chassagne-Montrachet Red</t>
  </si>
  <si>
    <t>Domaine Eloy</t>
  </si>
  <si>
    <t>Pouilly-Fuissé</t>
  </si>
  <si>
    <t>Domaine Jean Mallet</t>
  </si>
  <si>
    <t>Champagne</t>
  </si>
  <si>
    <t>Domaine André Mathieu</t>
  </si>
  <si>
    <t>Chateauneuf du Pape red</t>
  </si>
  <si>
    <t>Domaine Carlin Pinson</t>
  </si>
  <si>
    <t xml:space="preserve">Sancerre </t>
  </si>
  <si>
    <t>Chateauneuf du Pape white</t>
  </si>
  <si>
    <t>Product</t>
  </si>
  <si>
    <t>Cast Price</t>
  </si>
  <si>
    <t>Bottle Min</t>
  </si>
  <si>
    <t>CH. FOUGERES LA NOBLE BORDEAUX 2016</t>
  </si>
  <si>
    <t>CH. LES HAUTS DE GADET HAUT MEDOC 2016</t>
  </si>
  <si>
    <t>CH. MOULINAT HAUT MEDOC 2015………………………………………………………………$180</t>
  </si>
  <si>
    <t>CH. LA VALLEE MONTAGNE ST. EMILION 2016 (ORGANIC)</t>
  </si>
  <si>
    <t>CH. JUPILLE CARILLON ST. EMILION 2015</t>
  </si>
  <si>
    <t>CH. FRANC MAILLET POMEROL 2016</t>
  </si>
  <si>
    <t>CH. RICHEBON PAUILLAC 2015</t>
  </si>
  <si>
    <t>Alexander Valley Chardonnay 2016</t>
  </si>
  <si>
    <t>Alexander Valley Cabernet Sauvignon 2015</t>
  </si>
  <si>
    <t>Scion 2015</t>
  </si>
  <si>
    <t>Torchbearer Napa 2017</t>
  </si>
  <si>
    <t>Torchbearer Oakville Cabernet Sauvignon 2017</t>
  </si>
  <si>
    <t>Louis Tete Brouilly "Les Renardieres" 2018</t>
  </si>
  <si>
    <t>Louis Tete Morgon "Les Charmeuses" 2018</t>
  </si>
  <si>
    <t>Connecticut Retail Price Posting</t>
  </si>
  <si>
    <t>Bottle Size</t>
  </si>
  <si>
    <t>Case Size</t>
  </si>
  <si>
    <t>Case Price</t>
  </si>
  <si>
    <t>Cheurlin Champagne</t>
  </si>
  <si>
    <t>Brut Speciale</t>
  </si>
  <si>
    <t>750ml</t>
  </si>
  <si>
    <t>Rose de Saignee</t>
  </si>
  <si>
    <t>375ml</t>
  </si>
  <si>
    <t>Celebrite</t>
  </si>
  <si>
    <t>Le Champion</t>
  </si>
  <si>
    <t>Product Description</t>
  </si>
  <si>
    <t>VL002 (Chateau de Lairdley Semillon Sweet 2015)</t>
  </si>
  <si>
    <t>VL003 (Chateau Mamin Merlot  2011)</t>
  </si>
  <si>
    <t>VL004 (Vin De France Organic Grenache Rose 2017)</t>
  </si>
  <si>
    <t>VL005 (Vin De France Organic Grenache Rose Pouch 2017)</t>
  </si>
  <si>
    <t>VL006 (Vincent Lataste Cabernet Sauv. Vin De France 2015)</t>
  </si>
  <si>
    <t>VL007 (Vincent Lataste Grenache Vin De France Red 2015)</t>
  </si>
  <si>
    <t>VL008 (Vincent Lataste Merlot Vin De France Red 2015)</t>
  </si>
  <si>
    <t>VL009 (Vincent Lataste Syrah Vin de France Red 2015)</t>
  </si>
  <si>
    <t>VL011 (Chateau Mamin Merlot 2009)</t>
  </si>
  <si>
    <t>VL013 (Chateau de Lardiley Sauvignon Blanc 2015)</t>
  </si>
  <si>
    <t>VL014 (Chateau Mamin Merlot 2014)</t>
  </si>
  <si>
    <t>VL015 (Vincent Lataste Sweet Red Vin de France Red 2015)</t>
  </si>
  <si>
    <t>VARIETAL</t>
  </si>
  <si>
    <t>UNIT PRICE</t>
  </si>
  <si>
    <t>Summerhill Pyramid Winery</t>
  </si>
  <si>
    <t>Robert Bateman Get to Know Series Merlot Okanagan Valley British Columbia</t>
  </si>
  <si>
    <t>1/750ml</t>
  </si>
  <si>
    <t>Robert Bateman Get to Know Series Pinot Gris Okanagan Valley British Columbia</t>
  </si>
  <si>
    <t>Pinot Gris</t>
  </si>
  <si>
    <t>Robert Bateman Get to Know Series Cipes Rose Pinor Noir Okanagan Valley British Columbia</t>
  </si>
  <si>
    <t>Pinot Noir Rose</t>
  </si>
  <si>
    <t>Robert Bateman Get to Know Series Riesling  2007 Icewine Okanagan Valley British Columbia</t>
  </si>
  <si>
    <t>1/187ml</t>
  </si>
  <si>
    <t>Robert Bateman Get to Know Series Pinot Noir  2007 Icewine Okanagan Valley British Columbia 187ml</t>
  </si>
  <si>
    <t>Robert Bateman Get to Know Series Pinot Noir Okanagan Valley British Columbia</t>
  </si>
  <si>
    <t>Dancing Hares</t>
  </si>
  <si>
    <t>Dancing Hares Napa Valley Red Wine</t>
  </si>
  <si>
    <t>Red Wine</t>
  </si>
  <si>
    <t>1/1.5L</t>
  </si>
  <si>
    <t>1/6L</t>
  </si>
  <si>
    <t>Dancing Hares Red Wine Napa Valley  2009 1.5L</t>
  </si>
  <si>
    <t>Dancing Hares Red Wine Napa Valley  2009 3L</t>
  </si>
  <si>
    <t>Dancing Hares Red Wine Napa Valley  2009 6L</t>
  </si>
  <si>
    <t>Dancing Hares Red Wine Napa Valley 2003</t>
  </si>
  <si>
    <t>Dancing Hares Red Wine Napa Valley 2003 1.5L</t>
  </si>
  <si>
    <t>Dancing Hares Red Wine Napa Valley 2003 3L</t>
  </si>
  <si>
    <t>Dancing Hares Red Wine Napa Valley 2003 6L</t>
  </si>
  <si>
    <t>Dancing Hares Red Wine Napa Valley 2004</t>
  </si>
  <si>
    <t>Dancing Hares Red Wine Napa Valley 2004 (comp of GSET 8600749 only)</t>
  </si>
  <si>
    <t>Dancing Hares Red Wine Napa Valley 2004 1.5L</t>
  </si>
  <si>
    <t>Dancing Hares Red Wine Napa Valley 2004 3L</t>
  </si>
  <si>
    <t>Dancing Hares Red Wine Napa Valley 2004 6L</t>
  </si>
  <si>
    <t>Dancing Hares Red Wine Napa Valley 2005</t>
  </si>
  <si>
    <t>Dancing Hares Red Wine Napa Valley 2005 1.5L</t>
  </si>
  <si>
    <t>Dancing Hares Red Wine Napa Valley 2005 3L</t>
  </si>
  <si>
    <t>Dancing Hares Red Wine Napa Valley 2005 6L</t>
  </si>
  <si>
    <t>Dancing Hares Red Wine Napa Valley 2006</t>
  </si>
  <si>
    <t>Dancing Hares Red Wine Napa Valley 2006 1.5L</t>
  </si>
  <si>
    <t>Dancing Hares Red Wine Napa Valley 2006 3L</t>
  </si>
  <si>
    <t>Dancing Hares Red Wine Napa Valley 2006 6L</t>
  </si>
  <si>
    <t>Dancing Hares Red Wine Napa Valley 2007</t>
  </si>
  <si>
    <t>Dancing Hares Red Wine Napa Valley 2007 1.5L</t>
  </si>
  <si>
    <t>Dancing Hares Red Wine Napa Valley 2007 3L</t>
  </si>
  <si>
    <t>Dancing Hares Red Wine Napa Valley 2008</t>
  </si>
  <si>
    <t>6750ml</t>
  </si>
  <si>
    <t>Dancing Hares Red Wine Napa Valley 2008 1.5L</t>
  </si>
  <si>
    <t>Dancing Hares Red Wine Napa Valley 2008 3.0L</t>
  </si>
  <si>
    <t>Dancing Hares Red Wine Napa Valley 2008 6.0L</t>
  </si>
  <si>
    <t>Dancing Hares Red Wine Napa Valley 2009</t>
  </si>
  <si>
    <t>Dancing Hares Vineyard Napa Valley  2007 6L</t>
  </si>
  <si>
    <t>Dancing Hares Vineyard Red Wine Napa Valley 2010 1500</t>
  </si>
  <si>
    <t>Dancing Hares Vineyard Red Wine Napa Valley 2010 750</t>
  </si>
  <si>
    <t>Dancing Hares Vineyard Red Wine St. Helena 2011 750</t>
  </si>
  <si>
    <t>Mad Hatter Napa Valley Red Wine</t>
  </si>
  <si>
    <t>Mad Hatter Red Wine Napa Valley 2009</t>
  </si>
  <si>
    <t>Mad Hatter Red Wine Napa Valley 2010 750</t>
  </si>
  <si>
    <t>Dancing Hares Napa Valley Red Wine (in wood box)</t>
  </si>
  <si>
    <t>Vines of Mendoza</t>
  </si>
  <si>
    <t>Ala Negra Malbec Mendoza 2010 750</t>
  </si>
  <si>
    <t>1/750ML</t>
  </si>
  <si>
    <t>Ala Negra Malbec Reserva Mendoza 2006</t>
  </si>
  <si>
    <t>Ala Negra Reserva Malbec Mendoza 2008 750</t>
  </si>
  <si>
    <t>Altus Grand Vin Red Blend Mendoza 2000</t>
  </si>
  <si>
    <t>Aluvion Reserve Malbec Mendoza 2010 750</t>
  </si>
  <si>
    <t>Amauta Red Blend Valle De Cafayate 2005</t>
  </si>
  <si>
    <t>Antucura Red Blend Mendoza 2003</t>
  </si>
  <si>
    <t>Atamisque Assemblage</t>
  </si>
  <si>
    <t>1/750ml.</t>
  </si>
  <si>
    <t>Atamisque Cabernet Sauvignon Mendoza 2007</t>
  </si>
  <si>
    <t>AVE Malbec Mendoza 2006</t>
  </si>
  <si>
    <t>Ave Memento Red Blend Mendoza 2007 750</t>
  </si>
  <si>
    <t>Azul Red Blend Gran Reserva Mendoza 2004</t>
  </si>
  <si>
    <t>Azul Red Wine Gran Reserva Mendoza 2003</t>
  </si>
  <si>
    <t>Azul Reserva Blend Uco Valley Mendoza Argentina 2004</t>
  </si>
  <si>
    <t>Azul Reserve Bodega La Azul Red Blend Mendoza 2003</t>
  </si>
  <si>
    <t>Bacan White Blend Mendoza 2012 750</t>
  </si>
  <si>
    <t>White Blend</t>
  </si>
  <si>
    <t>Bodega Del Genio Malbec Mendoza 2006</t>
  </si>
  <si>
    <t>Bodega Sur De Los Andes Malbec Mendoza Gran Reserve 2005</t>
  </si>
  <si>
    <t>Bonomo y Montiel</t>
  </si>
  <si>
    <t>Red Wine/ Malbec</t>
  </si>
  <si>
    <t>Bressia Conjuro Estate Bottled Red Wine Mendoza 2003</t>
  </si>
  <si>
    <t>Bressia Conjuro Estate Bottled Red Wine Mendoza 2006</t>
  </si>
  <si>
    <t>Bressia Conjuro Red Blend Mendoza 2008 750</t>
  </si>
  <si>
    <t>Bressia Monteagrelo Cabernet Sauvignon Mendoza 2007</t>
  </si>
  <si>
    <t>Bressia Monteagrelo Malbec Mendoza 2007</t>
  </si>
  <si>
    <t>Bressia Monteagrelo Syrah Medoza Argentina 2007</t>
  </si>
  <si>
    <t>Bressia Profundo Medoza Argentina 2006</t>
  </si>
  <si>
    <t>Bressia Profundo Red Wine Blend Profundo Mendoza 2004</t>
  </si>
  <si>
    <t>Caelum  Reserva Chardonnay Mendoza 2010 750</t>
  </si>
  <si>
    <t>Caelum Cabernet Sauvignon Mendoza 2009 6 pack</t>
  </si>
  <si>
    <t>Caelum Estate Grown and Bottled Chardonnay Mendoza 2011 750</t>
  </si>
  <si>
    <t xml:space="preserve">Caelum Reserva Malbec Mendoza </t>
  </si>
  <si>
    <t>Caelum Rosado Malbec Mendoza 2011 750</t>
  </si>
  <si>
    <t>Caligiore Malbec Reserve Mendoza 2007</t>
  </si>
  <si>
    <t>Caligiore Nature's Legacy</t>
  </si>
  <si>
    <t>Caligiore Reserva</t>
  </si>
  <si>
    <t>Calvulcura Red Blend Uco Valley 2004</t>
  </si>
  <si>
    <t>Cantinian An Adventure of Two Cultures Red Blend Mendoza 2011 750</t>
  </si>
  <si>
    <t>Cantinian Reserva Cabernet Sauvignon/Malbec Mendoza 2009 750</t>
  </si>
  <si>
    <t>Cabernet Sauvignon/Malbec</t>
  </si>
  <si>
    <t xml:space="preserve">Caprice Gran Corte </t>
  </si>
  <si>
    <t>0108980 </t>
  </si>
  <si>
    <t>Caprice Gran Corte Blend Mendoza 2011 750</t>
  </si>
  <si>
    <t>Blend</t>
  </si>
  <si>
    <t xml:space="preserve">Caprice Super Premium Malbec </t>
  </si>
  <si>
    <t xml:space="preserve">0108981   </t>
  </si>
  <si>
    <t>Carinae Gran Reserva Syrah Mendoza 2007</t>
  </si>
  <si>
    <t>Carinae Prestige Mendoza 2007</t>
  </si>
  <si>
    <t>Carmelo Patti Cabernet Sauvignon Mendoza 2002</t>
  </si>
  <si>
    <t>Carmelo Patti Gran Assemblage VinoTinto Mendoza 2002</t>
  </si>
  <si>
    <t>Carmelo Patti Malbec Mendoza 2003</t>
  </si>
  <si>
    <t>Carmelo Patti Sparkling Wine Extra Brut Lujan de Cuyo 2004</t>
  </si>
  <si>
    <t>White Wine</t>
  </si>
  <si>
    <t>Carmelo Patti Sparkling Wine Extra Brut White Blend Lujan de Cuyo-Mendoza 2004</t>
  </si>
  <si>
    <t>Carmine Granata  Cosecha Tardía Semillon Mendoza NV 500ML</t>
  </si>
  <si>
    <t>Semillon</t>
  </si>
  <si>
    <t>1/500ML</t>
  </si>
  <si>
    <t>Catalpa Malbec Tupungato-Valle de Uco Mendoza 2008</t>
  </si>
  <si>
    <t>Catalpa Merlot Single Vineyard Mendoza 2007</t>
  </si>
  <si>
    <t>Cavas de Crianza Cabernet Sauvignon 2006</t>
  </si>
  <si>
    <t>Cavas de Crianza Malbec Mendoza 2005</t>
  </si>
  <si>
    <t>Cavas de Crianza Malbec Mendoza 2006</t>
  </si>
  <si>
    <t>Cavas De Crianza Red Blend Mendoza 2009 750</t>
  </si>
  <si>
    <t>Cinco Tierras Malbec Mendoza 2005</t>
  </si>
  <si>
    <t>Cinco Tierras Reserva Malbec Mendoza 2004</t>
  </si>
  <si>
    <t>Clos de Chacras Cabernet Sauvignon Mendoza 2007</t>
  </si>
  <si>
    <t>Clos des Andes Red Blend Mendoza 2005</t>
  </si>
  <si>
    <t>Collovati Malbec La Rioja 2009 750</t>
  </si>
  <si>
    <t>Conalbi Grinberg Grand Reserve Malbec Mendoza 2003</t>
  </si>
  <si>
    <t>Cuatro Vacas Gordas</t>
  </si>
  <si>
    <t>Cuvelier Los Andes Colección Red Blend Mendoza Argentina 2008</t>
  </si>
  <si>
    <t>Cuvelier Los Andes Grand Malbec Mendoza Argentina 2008</t>
  </si>
  <si>
    <t>Cuvelier Los Andes Grand Vin</t>
  </si>
  <si>
    <t>Cuvelier Los Andes Red Wine Mendoza 2005</t>
  </si>
  <si>
    <t>De Angeles  Gran Malbec Mendoza 2009 750</t>
  </si>
  <si>
    <t>De Angeles Malbec Mendoza 2010 750</t>
  </si>
  <si>
    <t>De Angeles Vina 1924 Gran Malbec Lujan De Cuyo Mendoza 2008</t>
  </si>
  <si>
    <t>Diamandes de Uco Malbec Mendoza 2010 750</t>
  </si>
  <si>
    <t>Diamandes de Uco Red Blend Gran Reserva Mendoza 2008 750</t>
  </si>
  <si>
    <t>Diego Rosso Pinot Noir</t>
  </si>
  <si>
    <t>0108620</t>
  </si>
  <si>
    <t>Don Diego Shiraz Catamarca 2004</t>
  </si>
  <si>
    <t>Shiraz</t>
  </si>
  <si>
    <t>Doña Elvira Reserva Cabernet Sauvignon  Uco Valley Mendoza Argentina 2005</t>
  </si>
  <si>
    <t>Doña Silvina Malbec Mendoza 2006</t>
  </si>
  <si>
    <t>Doña Silvina Malbec Reserva Mendoza 2006 6pack</t>
  </si>
  <si>
    <t>Durigutti Bonarda Red Wine Mendoza 2007</t>
  </si>
  <si>
    <t>Earth First Crianza Malbec Mendoza 2011 750</t>
  </si>
  <si>
    <t>Earth First Malbec Mendoza 2011 750</t>
  </si>
  <si>
    <t>Earth First Reserva Malbec Mendoza 2009 750</t>
  </si>
  <si>
    <t>Eme de Martinotti Malbec Mendoza 2006</t>
  </si>
  <si>
    <t>Enamore Allegini + Renacer Red Blend Mendoza 2009</t>
  </si>
  <si>
    <t>Enamore Blend Mendoza Argentina 2007</t>
  </si>
  <si>
    <t>Enrique Foster Limited Edition Malbec Lujan De Cuyo Mendoza Argentina 2005</t>
  </si>
  <si>
    <t>Enrique Foster Malbec Limited Edition Mendoza 2002</t>
  </si>
  <si>
    <t>Enrique Foster Malbec Limited Edition Mendoza 2004</t>
  </si>
  <si>
    <t>Enrique Foster Terruño Lunlunta</t>
  </si>
  <si>
    <t>Red Wine/Malbec</t>
  </si>
  <si>
    <t>0108621</t>
  </si>
  <si>
    <t>Enrique Fostser Malbec Reserva Mendoza 2003</t>
  </si>
  <si>
    <t>Enrique Fostser Malbec Reserva Mendoza 2006</t>
  </si>
  <si>
    <t>Flechas de Los Andes Gran Malbec 2006 Mendoza</t>
  </si>
  <si>
    <t>Foster Pink Rose Mendoza 2009</t>
  </si>
  <si>
    <t>rose</t>
  </si>
  <si>
    <t>Galileo Malbec Mendoza 2010</t>
  </si>
  <si>
    <t>Gauchezco Plata</t>
  </si>
  <si>
    <t>0108622</t>
  </si>
  <si>
    <t>Gauchezco Reserva</t>
  </si>
  <si>
    <t>0108623</t>
  </si>
  <si>
    <t>Gimenez Riili Cabernet Sauvignon Mendoza 2005</t>
  </si>
  <si>
    <t>Gimenez Riili Gran Reserva Malbec Limited Edition Mendoza 2009 750</t>
  </si>
  <si>
    <t>Gimenez Riili Perpetuum Premium Special Edition Syrah Mendoza 2008</t>
  </si>
  <si>
    <t>Gimenez Riili Perpetuum Premium Torrentes White Wine Famatina Valley La Rioja 2010</t>
  </si>
  <si>
    <t>Gimenez Riili Reserva Altamira Malbec Mendoza 2007</t>
  </si>
  <si>
    <t>Gimenez Riili Reserva Malbec Limited Edition Uco Valley Mendoza 2011 750</t>
  </si>
  <si>
    <t>Gimenez Riili Torrontes Mendoza 2006</t>
  </si>
  <si>
    <t>Gimenez Rilli Malbec Mendoza Cepas De Familia 2005</t>
  </si>
  <si>
    <t>Gimeniz Riili Reserva Malbec Partida Limitada Mendoza 2006</t>
  </si>
  <si>
    <t>Gran Estirpe Malbec Mendoza 2004</t>
  </si>
  <si>
    <t>Gran Estirpe Malbec Mendoza 2008 750</t>
  </si>
  <si>
    <t>Gran Lorca Poetico Petit Verdot Mendoza Argentina 2007</t>
  </si>
  <si>
    <t>Petit Verdot</t>
  </si>
  <si>
    <t>Gran Lorca Poetico Petit Verdot Mendoza Argentina 2008</t>
  </si>
  <si>
    <t>Hacienda del Plata Cabernet Sauvignon Reserve Arrieros Mendoza 2002</t>
  </si>
  <si>
    <t>Hacienda del Plata Syrah Mayoral Reserve Mendoza 2002</t>
  </si>
  <si>
    <t>Hinojosa Malbec Reserva Mendoza 2005</t>
  </si>
  <si>
    <t>Inizio Reserva Malbec Mendoza Argentina 2006</t>
  </si>
  <si>
    <t>Inizio Reserva Malbec Tupungato Mendoza 2008</t>
  </si>
  <si>
    <t>Ique Malbec Enrique Foster Mendoza Argentina 2008</t>
  </si>
  <si>
    <t>Jean River Malbec Rose Mendoza 2007</t>
  </si>
  <si>
    <t>Jose L Mounier Torrontés Cafayate Salta Argentina 2009</t>
  </si>
  <si>
    <t>Jose L. Mounier Red Blend Alto Valle de Cafayate-Salta 2005</t>
  </si>
  <si>
    <t>Jose L. Mounier White Wine Torrontes Valle de Cafayate Salta 2008</t>
  </si>
  <si>
    <t>Jose L. Mounier White Wine Torrontes Valle de Cafayate-Salta 2007</t>
  </si>
  <si>
    <t>Kazañandu</t>
  </si>
  <si>
    <t>0108624</t>
  </si>
  <si>
    <t>La Flor De Pulenta Estate Malbec Mendoza 2005</t>
  </si>
  <si>
    <t>La Flor De Pulenta Estate Malbec Mendoza 2007</t>
  </si>
  <si>
    <t>La Flor Pulenta Estate Malbec Mendoza 2008</t>
  </si>
  <si>
    <t>La Flor Pulenta Wines Cabernet Sauvignon Mendoza 2008</t>
  </si>
  <si>
    <t>La Fraccion Seleccion de Barricas Malbec Mendoza 2011 750</t>
  </si>
  <si>
    <t>La Puerta Red Blend Famatina Valley 2007 750</t>
  </si>
  <si>
    <t>La Puerta Red Blend Famatina Valley 2008 750</t>
  </si>
  <si>
    <t>Laborum Malbec El Porvenir de Los Andes Cafayate Salta 2006</t>
  </si>
  <si>
    <t>Laborum Tannat Red Wine Cafayate Valley Salta 2005</t>
  </si>
  <si>
    <t>Laborum Torrontes White Wine El Porvenir de Los Andes Cafayate Valley, Salta 2009</t>
  </si>
  <si>
    <t>Lagrima Canela Bressia White Wine Mendoza 2006</t>
  </si>
  <si>
    <t>Las Loicas Reserva Cabernet Sauvignon Mendoza 2006</t>
  </si>
  <si>
    <t>Las Perdices</t>
  </si>
  <si>
    <t>074875</t>
  </si>
  <si>
    <t>Las Perdices Cabernet Sauvignon Mendoza</t>
  </si>
  <si>
    <t>Las Perdices Extra Brut</t>
  </si>
  <si>
    <t>0108625</t>
  </si>
  <si>
    <t>Las Perdices Pinot Grigio</t>
  </si>
  <si>
    <t>Las Perdices Pinot Grigio Mendoza</t>
  </si>
  <si>
    <t xml:space="preserve">Las Perdices Pinot Noir Reserva Mendoza </t>
  </si>
  <si>
    <t>Las Perdices Reserva</t>
  </si>
  <si>
    <t>0108627</t>
  </si>
  <si>
    <t>0108628</t>
  </si>
  <si>
    <t>Las Perdices Reserva Albarino Mendoza 2012 750</t>
  </si>
  <si>
    <t>Las Perdices Reserva Malbec Mendoza</t>
  </si>
  <si>
    <t>Las Perdices Reserva Pinor Noir Mendoza 2011 750</t>
  </si>
  <si>
    <t>Lindaflor Malbec Valle De Uco Mendoza 2004</t>
  </si>
  <si>
    <t>Lindaflor Malbec Valle De Uco Mendoza 2006</t>
  </si>
  <si>
    <t>Lindaflor Malbec Valle De Uco Mendoza 2008 750</t>
  </si>
  <si>
    <t>Lindaflor Petite Fleur Malbec Mendoza 2009 750</t>
  </si>
  <si>
    <t>Lorca Poetico Estate Bottled Cabernet Sauvignon Mendoza 2006</t>
  </si>
  <si>
    <t>Lorca Poetico Estate Bottled Viognier Vistaflores Vineyards Mendoza 2007</t>
  </si>
  <si>
    <t>Viognier</t>
  </si>
  <si>
    <t>Lorca Poetico Estate Bottled Viognier Vistaflores Vineyards Mendoza 2008</t>
  </si>
  <si>
    <t>Lorca Poetico Malbec Vista Flores Vineyards Mendoza 2004</t>
  </si>
  <si>
    <t>Luca Pinot Noir Uco Valley 2007</t>
  </si>
  <si>
    <t>Maia Cabernet Sauvignon Mendoza 2006</t>
  </si>
  <si>
    <t>Maia Malbec Mendoza 2006</t>
  </si>
  <si>
    <t>Mairena Bonarda Red Wine Mendoza 2005</t>
  </si>
  <si>
    <t>Mairena Bonarda Red Wine Mendoza 2006 6pack</t>
  </si>
  <si>
    <t>Mairena Malbec Mendoza 2005</t>
  </si>
  <si>
    <t>Mairena Reserva Bonarda Mendoza 2008</t>
  </si>
  <si>
    <t>Mairena Reserva Bonarda Red Wine Mendoza 2007 6 pack</t>
  </si>
  <si>
    <t>Mairena Sauvignon Blanc Mendoza 2008</t>
  </si>
  <si>
    <t>Malandra Spirit of Tango Malbec Mendoza 2010 750</t>
  </si>
  <si>
    <t>Malbec de Angeles Malbec Mendoza 2007</t>
  </si>
  <si>
    <t>Matices de Abril Malbec Mendoza 2004</t>
  </si>
  <si>
    <t>Mazzotta Gran Malbec Mendoza 2008 750</t>
  </si>
  <si>
    <t>Mazzotta Partida Limitada Cabernet Sauvignon Mendoza 2010 750</t>
  </si>
  <si>
    <t>Melodia Merlot Mendoza 2006</t>
  </si>
  <si>
    <t>Mendel Unus Red Blend Mendoza 2004</t>
  </si>
  <si>
    <t>Mi Terruno Reserve Malbec Mendoza 2007</t>
  </si>
  <si>
    <t>Mil Vientos Crido en barrica Malbec San Juan Argentina 2009</t>
  </si>
  <si>
    <t>Mil Vientos Syrah San Juan 2006</t>
  </si>
  <si>
    <t>Mil Vientos Torrontes White Wine  San Juan 2008</t>
  </si>
  <si>
    <t>Mil Vientos Torrontes White Wine  San Juan 2010</t>
  </si>
  <si>
    <t>Miras by Marcelo Miras Merlot Patagonia 2009 750</t>
  </si>
  <si>
    <t>Miras by Marcelo Miras Pinot Noir Patagonia 2009 750</t>
  </si>
  <si>
    <t>Miras by Marcelo Miras Reserva Red Blend Patagonia 2009 750</t>
  </si>
  <si>
    <t>Monte Cinco Malbec Mendoza 2003</t>
  </si>
  <si>
    <t>Monte Cinco Malbec Mendoza 2005</t>
  </si>
  <si>
    <t>Monteagrelo Bressia Malbec Mendoza 2005</t>
  </si>
  <si>
    <t>Montecinco Petit Verdot Mendoza 2007</t>
  </si>
  <si>
    <t>Verdot</t>
  </si>
  <si>
    <t>Monteviejo Petite Fleur Uco Valley Mendoza Argentina 2004</t>
  </si>
  <si>
    <t>Monteviejo Red Blend Valle De Uco Mendoza 2006</t>
  </si>
  <si>
    <t>Monteviejo Red Blend Valle de Uco Mendoza 2007</t>
  </si>
  <si>
    <t>Nomade Malbec Reserva Mendoza 2004</t>
  </si>
  <si>
    <t>Norberto B. Richardi Sparkling Wine Extra Brut Mendoza NV</t>
  </si>
  <si>
    <t>Oenus Merlot Mendoza 2012 750</t>
  </si>
  <si>
    <t>Opalo M. Lorca Malbec Vistaflores Vineyards Mendoza 2008</t>
  </si>
  <si>
    <t>Otello Malbec Mendoza 2005</t>
  </si>
  <si>
    <t>Otello Reserva Cabernet Sauvignon Mendoza 2006</t>
  </si>
  <si>
    <t>Pasodoble Red Blend An Argentinean Sensation Mendoza 2005</t>
  </si>
  <si>
    <t>Patron Santiago Gran Reserva Red Wine Mendoza 2003</t>
  </si>
  <si>
    <t>Perpetuum Gimenez Riili Brut Mendoza NV 750</t>
  </si>
  <si>
    <t>Brut</t>
  </si>
  <si>
    <t>Perpetuum Gimenez Riili Extra Brut Sparkling Wine Mendoza 2008</t>
  </si>
  <si>
    <t>Sparkling Wine</t>
  </si>
  <si>
    <t>Perpetuum Gimenez Riili Torrontes La Rioja 2008</t>
  </si>
  <si>
    <t>Perpetuum Torrontes White Wine La Rioja 2007</t>
  </si>
  <si>
    <t>Philipschell Reserve Malbec Mendoza 2005</t>
  </si>
  <si>
    <t>Poesia Red Blend An Argentiean Sensation Mendoza 2002</t>
  </si>
  <si>
    <t>Preludio Reserve-Acorde 1 Red Wine Blend Mendoza 2003</t>
  </si>
  <si>
    <t>Prodigo Alessandro Speri Reserva Malbec Mendoza 2005</t>
  </si>
  <si>
    <t>Prodigo Malbec Mendoza 2004</t>
  </si>
  <si>
    <t>Prodigo Malbec Reserva Mendoza 2004</t>
  </si>
  <si>
    <t>Proemio Malbec Reserve Mendoza 2003</t>
  </si>
  <si>
    <t>Proemio Reserve Cabernet Sauvignon Mendoza 2003</t>
  </si>
  <si>
    <t>Pulenta</t>
  </si>
  <si>
    <t xml:space="preserve">0108629    </t>
  </si>
  <si>
    <t>Pulenta  Gran Cabernet Franc Mendoza 2010 750</t>
  </si>
  <si>
    <t>Cabernet Franc</t>
  </si>
  <si>
    <t>Pulenta  Gran Malbec Mendoza 2010 750</t>
  </si>
  <si>
    <t>Pulenta Estate Chardonnay VIII Mendoza 2007</t>
  </si>
  <si>
    <t>Pulenta Estate Gran Cabernet Franc Mendoza Argentina 2007</t>
  </si>
  <si>
    <t>Pulenta Estate Gran Corte Red Blend Mendoza</t>
  </si>
  <si>
    <t>Pulenta Estate III Cabernet Sauvignon Alto Agrelo Mendoza 2009</t>
  </si>
  <si>
    <t>Pulenta Estate Merlot II Alto Agrelo Mendoza 2004</t>
  </si>
  <si>
    <t>Pulenta Estate Pinot Noir Mendoza 2006</t>
  </si>
  <si>
    <t>Pulenta Gran Cabernet Franc XI Mendoza 2005</t>
  </si>
  <si>
    <t>Pulenta Gran Cabernet Franc XI Mendoza 2006</t>
  </si>
  <si>
    <t>Pulenta Gran Corte VII Alto Agrelo Mendoza 2004</t>
  </si>
  <si>
    <t>Pulenta Gran Pinot Noir Uco Valley 2010 750</t>
  </si>
  <si>
    <t>Punto Final Cabernet Sauvignon Single Vineyard Mendoza 2011 750</t>
  </si>
  <si>
    <t>Punto Final Malbec Mendoza 2009</t>
  </si>
  <si>
    <t>Punto Final Malbec Mendoza 2010 (Black Label)</t>
  </si>
  <si>
    <t>Punto Final Reserva Malbec Perdriel 2008</t>
  </si>
  <si>
    <t>Recuerdo Aliado</t>
  </si>
  <si>
    <t>0108630</t>
  </si>
  <si>
    <t>Recuerdo Gran Corte</t>
  </si>
  <si>
    <t xml:space="preserve">0099463    </t>
  </si>
  <si>
    <t>Recuerdo Gran Corte Red Blend Mendoza 2010 750</t>
  </si>
  <si>
    <t>Recuerdo Malbec Mendoza 2010</t>
  </si>
  <si>
    <t>Recuerdo Malbec Mendoza 2011 750</t>
  </si>
  <si>
    <t>Recuerdo Malbec Mendozaa 2012 750</t>
  </si>
  <si>
    <t>Recuerdo Torrontés La Rioja 2013 750</t>
  </si>
  <si>
    <t>Torrontes</t>
  </si>
  <si>
    <t>Recuerdo Torrontes La Rioja Argentina 2011</t>
  </si>
  <si>
    <t>Recuerdo Torrontes Mendoza 2010</t>
  </si>
  <si>
    <t>Recuerdo Torrontes Mendoza 2012 750</t>
  </si>
  <si>
    <t>Renacer Red Wine Mendoza 2010 750</t>
  </si>
  <si>
    <t>Ricominciare Altisimo Cabernet Franc Mendoza 2006</t>
  </si>
  <si>
    <t>Ricominciare Cabernet Franc Cabernet Sauvignon Harvest Mendoza 2006</t>
  </si>
  <si>
    <t>Ricominiciare Malbec Cabernet Franc Mendoza 2006</t>
  </si>
  <si>
    <t>Sangre de los Andes Malbec Mendoza Argentina 2008</t>
  </si>
  <si>
    <t>Santos Beck Vineyard Selection Malbec Mendoza 2006</t>
  </si>
  <si>
    <t>Serrera Gran Guarda Mendoza 2003</t>
  </si>
  <si>
    <t>Serrera Syrah Mendoza 2007</t>
  </si>
  <si>
    <t>SinFin Gran Guarda Malbec Mendoza 2007</t>
  </si>
  <si>
    <t>SinFin Guarda Cabernet Sauvignon Mendoza 2005</t>
  </si>
  <si>
    <t>SinFin Guarda Malbec Mendoza 2005</t>
  </si>
  <si>
    <t>Sottano Malbec Mendoza 2005</t>
  </si>
  <si>
    <t>Suipacha Otero Ramos Reserva Petit Verdot Mendoza 2010 750</t>
  </si>
  <si>
    <t>Suipacha Otero Ramos Reserva Tannat Mendoza 2011 750</t>
  </si>
  <si>
    <t>Tannat</t>
  </si>
  <si>
    <t>Suipacha Otero Ramos Reserve Cabernet Sauvignon Mendoza 2007</t>
  </si>
  <si>
    <t>Sur de los Andes Reserva Malbec Mendoza Argentina  2007</t>
  </si>
  <si>
    <t>Sylvestra Familia Bressia Malbec Mendoza 2012 750</t>
  </si>
  <si>
    <t>Tabanera Limited Production Pinot Noir Mendoza 2007</t>
  </si>
  <si>
    <t>Tabanera Pinot Noir Single Vineyard Medoza Argentina 2007</t>
  </si>
  <si>
    <t xml:space="preserve">Tamarelli Gran Corte </t>
  </si>
  <si>
    <t>0108982 </t>
  </si>
  <si>
    <t>Tamarelli Malbec Mendoza 2012 750</t>
  </si>
  <si>
    <t>Tamarelli Red Blend Mendoza 2010</t>
  </si>
  <si>
    <t>Tamarelli Vineyards Malbec Mendoza 2011 750</t>
  </si>
  <si>
    <t>Tamarelli Vineyards Red Blend Mendoza 2011 750</t>
  </si>
  <si>
    <t>Tempus Tempranillo Mendoza 2004</t>
  </si>
  <si>
    <t>The Vines Sauvignon Blanc Mendoza 2011 750</t>
  </si>
  <si>
    <t>The Vines Sauvignon Blanc Mendoza 2012 750</t>
  </si>
  <si>
    <t>Tierra de Dioses Reserva Malbec Mendoza 2008 750</t>
  </si>
  <si>
    <t>Topografia Barrel Fermentation Malbec Mendoza 2011</t>
  </si>
  <si>
    <t>Topografia Malbec Mendoza 2010</t>
  </si>
  <si>
    <t>Topografia Malbec Mendoza 2011</t>
  </si>
  <si>
    <t>Topografia Reserva Blend Mendoza 2011</t>
  </si>
  <si>
    <t>Topografia Reserva Malbec Mendoza 2010</t>
  </si>
  <si>
    <t>Topografia Reserva Red Blend Mendoza 2010</t>
  </si>
  <si>
    <t>Trazos de Autor Malbec Mendoza 2004</t>
  </si>
  <si>
    <t>Trazos de Autor Sauvignon Blanc Mendoza 2007</t>
  </si>
  <si>
    <t>Urraca</t>
  </si>
  <si>
    <t>0108632</t>
  </si>
  <si>
    <t>Urraca Familia Langley Reserve Blend Medoza 2005</t>
  </si>
  <si>
    <t>Urraca Primera Reserva Red Wine Blend Mendoza 2005</t>
  </si>
  <si>
    <t>VISTALBA Corte B Red Wine Mendoza 2003</t>
  </si>
  <si>
    <t>Walter Bressia Red Wine Blend Profundo Mendoza 2003</t>
  </si>
  <si>
    <t>Yacochuya Malbec Cafayate-Salta 2001</t>
  </si>
  <si>
    <t>Pueblo Partners Trading Co</t>
  </si>
  <si>
    <t>La Dona Blanco</t>
  </si>
  <si>
    <t>Tequila</t>
  </si>
  <si>
    <t>La Dona Reposado</t>
  </si>
  <si>
    <t>12/1L</t>
  </si>
  <si>
    <t>Viva Agave Reposado</t>
  </si>
  <si>
    <t>El Secreto Blanco</t>
  </si>
  <si>
    <t>El Secreto Reposado</t>
  </si>
  <si>
    <t>El Secreto Anejo</t>
  </si>
  <si>
    <t>El Capricho Maduro</t>
  </si>
  <si>
    <t>El Capricho Reposado</t>
  </si>
  <si>
    <t>120/50ml</t>
  </si>
  <si>
    <t>El Capricho Anejo</t>
  </si>
  <si>
    <t>El Capricho Barrica Pack (2/750ml and Baby Oak Barrel)</t>
  </si>
  <si>
    <t>2/750ml</t>
  </si>
  <si>
    <t>La Vinicole Duclot</t>
  </si>
  <si>
    <t xml:space="preserve">Le Petit Caillou Saint-Julien Red Wine      </t>
  </si>
  <si>
    <t>Table Red and Rose Wine</t>
  </si>
  <si>
    <t xml:space="preserve">Les Piliers de Maison Blanche Montagne Saint Emilion          </t>
  </si>
  <si>
    <t xml:space="preserve">Château Boston Margaux Cabernet Sauvignon Merlot </t>
  </si>
  <si>
    <t>Pomerol de la Pointe</t>
  </si>
  <si>
    <t>Reserve de la Comtesse  de Lalande Pauillac Red Wine</t>
  </si>
  <si>
    <t>Château Figeac St. Emilion Grand Cru Red Bordeaux Wine</t>
  </si>
  <si>
    <t>Les Deux Terroirs Cotes de Gascogne White Wine Blend</t>
  </si>
  <si>
    <t xml:space="preserve">Petrus Pomerol Grand Vin Red Wine </t>
  </si>
  <si>
    <t>Newman Wine</t>
  </si>
  <si>
    <t>Stemmler Winside Vineyard Pinot Noir Russian River Valley</t>
  </si>
  <si>
    <t>Adalie Carneos-Napa Valley 2014 Chardonnay</t>
  </si>
  <si>
    <t xml:space="preserve">White Wine </t>
  </si>
  <si>
    <t>Lea Santa Rita Hills Buona Terra Pinot Noir</t>
  </si>
  <si>
    <t>Fine Wine Agency</t>
  </si>
  <si>
    <t>Chill Red</t>
  </si>
  <si>
    <t>750.00 ML</t>
  </si>
  <si>
    <t>pending</t>
  </si>
  <si>
    <t>Chill Rose</t>
  </si>
  <si>
    <t>Rose Wine</t>
  </si>
  <si>
    <t>Chill White</t>
  </si>
  <si>
    <t>Decibel Crownthorpe Vineyard Sauvignon Blanc</t>
  </si>
  <si>
    <t>Decibel Gimblett Gravel Malbec</t>
  </si>
  <si>
    <t>Decibel Hawkes Bay Viognier</t>
  </si>
  <si>
    <t>Decibel Single Vineyard Martinborough Pinot Noir</t>
  </si>
  <si>
    <t>Stone Paddock Sauvignon Blanc New Zealand</t>
  </si>
  <si>
    <t>Stone Paddock Scarlet Red New Zealand</t>
  </si>
  <si>
    <t>Stone Paddock Syrah New Zealand</t>
  </si>
  <si>
    <t>Paritua Pinot Noir</t>
  </si>
  <si>
    <t>Paritua Paritua 2112 Red Hawkes Bay</t>
  </si>
  <si>
    <t>Pinot Noir by Tituss California Pinot Noir</t>
  </si>
  <si>
    <t>Pinot Noir Pride  California Pinot Noir</t>
  </si>
  <si>
    <t>Wine Name</t>
  </si>
  <si>
    <t>Cases</t>
  </si>
  <si>
    <t xml:space="preserve"> New Wholesale Price/Case </t>
  </si>
  <si>
    <t>Bodegas José Pariente Verdejo 2015 12x750ML</t>
  </si>
  <si>
    <t>Bodegas José Pariente Sauvignon Blanc 2014 12x750ML</t>
  </si>
  <si>
    <r>
      <t>Hermanos Merino Vi</t>
    </r>
    <r>
      <rPr>
        <b/>
        <sz val="12"/>
        <color rgb="FF000000"/>
        <rFont val="Cambria"/>
        <family val="1"/>
      </rPr>
      <t>ñ</t>
    </r>
    <r>
      <rPr>
        <b/>
        <sz val="12"/>
        <color rgb="FF000000"/>
        <rFont val="Times New Roman"/>
        <family val="1"/>
      </rPr>
      <t>a Catajarros Elite Cigales Rosado 2014 12X750ML</t>
    </r>
  </si>
  <si>
    <t>Viña Aliaga Doscarlos Sauvignon Blanc 2015 12x750ML</t>
  </si>
  <si>
    <t xml:space="preserve">$                            108.80 </t>
  </si>
  <si>
    <t>Viña Aliaga Tempranillo 2014 12x750ML</t>
  </si>
  <si>
    <t>Viña Aliaga Garnacha Vieja 2010 12x750ML</t>
  </si>
  <si>
    <r>
      <t>Viña Cazoga Menc</t>
    </r>
    <r>
      <rPr>
        <b/>
        <sz val="12"/>
        <color rgb="FF000000"/>
        <rFont val="Calibri"/>
        <family val="2"/>
      </rPr>
      <t>í</t>
    </r>
    <r>
      <rPr>
        <b/>
        <sz val="12"/>
        <color rgb="FF000000"/>
        <rFont val="Times New Roman"/>
        <family val="1"/>
      </rPr>
      <t>a 2014 12x750ML</t>
    </r>
  </si>
  <si>
    <t xml:space="preserve">$                            166.40 </t>
  </si>
  <si>
    <t>Manuel Formigo Finca Teira Treixadura 2014 12x750Ml</t>
  </si>
  <si>
    <t>Cabaleiro do Val Albariño 2013 12x750ML</t>
  </si>
  <si>
    <t>Avó Roxo Albariño 2013 12x750ML</t>
  </si>
  <si>
    <t>Rozas Albariño 2013 12x750ML</t>
  </si>
  <si>
    <t>Lagar de Candes Albariño 2013 12x750ML</t>
  </si>
  <si>
    <t>D. Berna Godello 2014 12x750ML</t>
  </si>
  <si>
    <t>D. Berna MencÍa 2014 12x750ML</t>
  </si>
  <si>
    <t>Hacienda Ucediños Godello 2014 12x750ML</t>
  </si>
  <si>
    <t>Bodegas Triay Godello 2014 12x750ML</t>
  </si>
  <si>
    <r>
      <t>Bodegas Triay Menc</t>
    </r>
    <r>
      <rPr>
        <b/>
        <sz val="12"/>
        <color rgb="FF000000"/>
        <rFont val="Calibri"/>
        <family val="2"/>
      </rPr>
      <t>í</t>
    </r>
    <r>
      <rPr>
        <b/>
        <sz val="12"/>
        <color rgb="FF000000"/>
        <rFont val="Times New Roman"/>
        <family val="1"/>
      </rPr>
      <t>a 2014 12x750ML</t>
    </r>
  </si>
  <si>
    <t>Bodegas Lecea Rioja Rosado 2014 12x750ML</t>
  </si>
  <si>
    <t>Bodegas Lecea Rioja Tinto de Crianza 2014 12x750ML</t>
  </si>
  <si>
    <t>Bodegas Lecea Rioja Tinto Reserva 2010 12x750ML</t>
  </si>
  <si>
    <t>AT Roca Brut Rosat 2013 6x750ML</t>
  </si>
  <si>
    <t xml:space="preserve">$                              91.20 </t>
  </si>
  <si>
    <t>AT Roca Brut Reserva 2013 6x750ML</t>
  </si>
  <si>
    <t xml:space="preserve">$                              86.40 </t>
  </si>
  <si>
    <t>Client</t>
  </si>
  <si>
    <t>Product description</t>
  </si>
  <si>
    <t>Color</t>
  </si>
  <si>
    <t>UPC</t>
  </si>
  <si>
    <t>Size bt.</t>
  </si>
  <si>
    <t>Pallet conf.</t>
  </si>
  <si>
    <t>Vintage</t>
  </si>
  <si>
    <t>BTL Price FOB NJ</t>
  </si>
  <si>
    <t>CS Price FOB NJ</t>
  </si>
  <si>
    <t>BTL Price (w/Votto)</t>
  </si>
  <si>
    <t>CS Price (w/Votto)</t>
  </si>
  <si>
    <t>Notes</t>
  </si>
  <si>
    <t>Kindred</t>
  </si>
  <si>
    <t>Cave de Bissey Cremant Brut Rosé</t>
  </si>
  <si>
    <t>Rosé</t>
  </si>
  <si>
    <t>56cs (7 x 8)</t>
  </si>
  <si>
    <t>Cave de Bissey Le Clos d'Augustin Bourgogne Pinot Noir</t>
  </si>
  <si>
    <t>Red</t>
  </si>
  <si>
    <t>Cave des Grands Crus Blancs (CGCB) Pouilly-Fuissé</t>
  </si>
  <si>
    <t>White</t>
  </si>
  <si>
    <t>56cs (4 x 14)</t>
  </si>
  <si>
    <t>Champagne Guyot Choppin</t>
  </si>
  <si>
    <t>sparkling</t>
  </si>
  <si>
    <t>Chateau Trians Rosé Côtes de Provence (91pts WE)</t>
  </si>
  <si>
    <t>56cs (7cs x 8)</t>
  </si>
  <si>
    <t>Domaine Bulliat Cremant Bourgogne Brut Nature</t>
  </si>
  <si>
    <t>Sparkling</t>
  </si>
  <si>
    <t>56cs  (8 x 7)</t>
  </si>
  <si>
    <t>Domaine Bulliat Morgon Nature</t>
  </si>
  <si>
    <t>56cs  (8 x 7</t>
  </si>
  <si>
    <t>Domaine Bulliat Moulin à Vent</t>
  </si>
  <si>
    <t>Domaine de Fondreche Ventoux nature</t>
  </si>
  <si>
    <t>red</t>
  </si>
  <si>
    <t xml:space="preserve">Domaine de Fondreche Ventoux </t>
  </si>
  <si>
    <t>56cs (8 x 7)</t>
  </si>
  <si>
    <t xml:space="preserve">Domaine des Bouzons Cotes du Rhone Friandise </t>
  </si>
  <si>
    <t>Domaine du Somail Minervois (Biodynamic Demeters)</t>
  </si>
  <si>
    <t>Harmonie de La Taste Cotes de Gascogne</t>
  </si>
  <si>
    <t>60 cs (4 x 15)</t>
  </si>
  <si>
    <t>Domaine les Pins Bourgueil Les Rochettes Red</t>
  </si>
  <si>
    <t>Domaine les Pins Bourgueil Les Rochettes Rosé</t>
  </si>
  <si>
    <t>Domaine de Verquiere Sablet</t>
  </si>
  <si>
    <t>Domaine de Verquiere Rasteau</t>
  </si>
  <si>
    <t>Domaine de Verquiere Vacqueyras</t>
  </si>
  <si>
    <t xml:space="preserve">La Ferme du Chateau Leon Cadillac Cotes de Bordeaux  </t>
  </si>
  <si>
    <t>$105</t>
  </si>
  <si>
    <t>La Fleur de Ribeyrolles Bordeaux Superieur</t>
  </si>
  <si>
    <t>M. Bedouet Muscadet Le Domaine</t>
  </si>
  <si>
    <t>Maison Viallet Savoie Red</t>
  </si>
  <si>
    <t>Maison Viallet Savoie Rosé</t>
  </si>
  <si>
    <t>rosé</t>
  </si>
  <si>
    <t>Maison Viallet Savoie White</t>
  </si>
  <si>
    <t>white</t>
  </si>
  <si>
    <t>Montmassot Picpoul de Pinet</t>
  </si>
  <si>
    <t>56 cs (4 x 14)</t>
  </si>
  <si>
    <t>Montmassot Rosé Cotes de Thau</t>
  </si>
  <si>
    <t>Robert Goulley Chablis</t>
  </si>
  <si>
    <t xml:space="preserve">Terra Santa IGP Ile de Beauté </t>
  </si>
  <si>
    <t>55cs (4 x 11)</t>
  </si>
  <si>
    <t>Vignobles Bulliat Beaujolais Blanc</t>
  </si>
  <si>
    <t>Robert Goulley Bourgogne rosé</t>
  </si>
  <si>
    <t>$121.56</t>
  </si>
  <si>
    <t>Minimalist Côtes du Roussillon</t>
  </si>
  <si>
    <t>$73.8</t>
  </si>
  <si>
    <t>Txopinondo Sagarnoa Cider</t>
  </si>
  <si>
    <t>$84</t>
  </si>
  <si>
    <t>Les Grands Crus Blancs Pouilly Vinzelles white 2018</t>
  </si>
  <si>
    <t>Caraluzzi</t>
  </si>
  <si>
    <t>Clef du Recit Menetou Salon</t>
  </si>
  <si>
    <t xml:space="preserve">Domaine Lombard La Renommée Syrah </t>
  </si>
  <si>
    <t>$134.52</t>
  </si>
  <si>
    <t xml:space="preserve">Les Ailes d'un Ange Cotes de Provence Rose </t>
  </si>
  <si>
    <t>$112.56</t>
  </si>
  <si>
    <t xml:space="preserve">Item Code </t>
  </si>
  <si>
    <t xml:space="preserve">Wine </t>
  </si>
  <si>
    <t>CT Price/btl</t>
  </si>
  <si>
    <t>CT Price/cs</t>
  </si>
  <si>
    <t>GV-002-12</t>
  </si>
  <si>
    <t xml:space="preserve">Montemercurio Vino Nobile di Montepulciano DOCG All Vintage </t>
  </si>
  <si>
    <t>GV-003</t>
  </si>
  <si>
    <t>San Feletto Valdobiaddene Prosecco Superiore Extra Dry</t>
  </si>
  <si>
    <t>GV-004</t>
  </si>
  <si>
    <t>San Feletto Conegliano Valdobiaddene Prosecco Superiore Brut</t>
  </si>
  <si>
    <t>GV-159 ('16)  GV-220 ('17 &amp;'18)</t>
  </si>
  <si>
    <t xml:space="preserve">GV-211 ('16) Code for the 2017 </t>
  </si>
  <si>
    <t xml:space="preserve">GV-170 </t>
  </si>
  <si>
    <t>GV-170 ('17)</t>
  </si>
  <si>
    <t xml:space="preserve">Bricco Maiolica 'Tris' Langhe Rosso All Vintages </t>
  </si>
  <si>
    <t xml:space="preserve">GV-265 ('17) </t>
  </si>
  <si>
    <t xml:space="preserve"> GV - 248 ('18) </t>
  </si>
  <si>
    <t xml:space="preserve">GV-075 ('15)  GV-197 ('16) </t>
  </si>
  <si>
    <t xml:space="preserve">   </t>
  </si>
  <si>
    <t>GV-037</t>
  </si>
  <si>
    <t xml:space="preserve">San Feletto Prosecco Extra Dry Magnums (6 bottles per case </t>
  </si>
  <si>
    <t>GV-038</t>
  </si>
  <si>
    <t xml:space="preserve">San Feletto Prosecco Brut Magnums (6 bottles per case) </t>
  </si>
  <si>
    <t xml:space="preserve">GV-104 ('16) </t>
  </si>
  <si>
    <r>
      <t>Anjou Gamay "Les Chateliers"</t>
    </r>
    <r>
      <rPr>
        <b/>
        <sz val="14"/>
        <rFont val="American Typewriter"/>
        <family val="1"/>
      </rPr>
      <t xml:space="preserve"> ALL VINTAGES </t>
    </r>
  </si>
  <si>
    <t>GV-058</t>
  </si>
  <si>
    <t>Les "D" en Bulles</t>
  </si>
  <si>
    <t>GV-105 ('15)  GV-219 ('16)</t>
  </si>
  <si>
    <r>
      <t xml:space="preserve">Anjou Villages Brissac </t>
    </r>
    <r>
      <rPr>
        <b/>
        <sz val="14"/>
        <rFont val="American Typewriter"/>
        <family val="1"/>
      </rPr>
      <t>ALL VINTAGES</t>
    </r>
  </si>
  <si>
    <t xml:space="preserve">GV-055 ('15)    GV-216 ('16) </t>
  </si>
  <si>
    <t>Anjou Blanc "Les Rogeries" 2015</t>
  </si>
  <si>
    <t xml:space="preserve">GV-063 ('16) </t>
  </si>
  <si>
    <t>GV-064 ('15)</t>
  </si>
  <si>
    <t>Domaine Martin Schaetzel Riesling Cuvee Reserve</t>
  </si>
  <si>
    <t xml:space="preserve">GV-217 -19 </t>
  </si>
  <si>
    <t xml:space="preserve">GV-053 ('15) </t>
  </si>
  <si>
    <t xml:space="preserve">Vin de France Rouge "La Part du Colibri" Abouriou ALL VITNAGES </t>
  </si>
  <si>
    <t>GV-215 -18</t>
  </si>
  <si>
    <r>
      <t xml:space="preserve">Vincent Caillé Cot La Part du Colibri </t>
    </r>
    <r>
      <rPr>
        <b/>
        <sz val="14"/>
        <rFont val="American Typewriter"/>
        <family val="1"/>
      </rPr>
      <t xml:space="preserve"> 2018 ONLY </t>
    </r>
  </si>
  <si>
    <t xml:space="preserve">GV-155 ('16).  GV-243 ('17) </t>
  </si>
  <si>
    <r>
      <t xml:space="preserve">Domaine Elian da Ros Le Vin est un Fete </t>
    </r>
    <r>
      <rPr>
        <b/>
        <sz val="14"/>
        <rFont val="American Typewriter"/>
        <family val="1"/>
      </rPr>
      <t>ALL VINTAGES</t>
    </r>
    <r>
      <rPr>
        <sz val="14"/>
        <rFont val="American Typewriter"/>
        <family val="1"/>
      </rPr>
      <t xml:space="preserve"> </t>
    </r>
  </si>
  <si>
    <t xml:space="preserve">GV-108 ('15) GV-210('16) </t>
  </si>
  <si>
    <t xml:space="preserve">Domaine Elian da Ros Vignoble d'Elian </t>
  </si>
  <si>
    <t>GV-156 ('14)   GV-244 ('15)</t>
  </si>
  <si>
    <t xml:space="preserve">Elian da Ros Chante Coucou </t>
  </si>
  <si>
    <t xml:space="preserve">GV-068 ('12)   GV-245 ('15) </t>
  </si>
  <si>
    <t>Elian da Ros Clos Baquey</t>
  </si>
  <si>
    <t xml:space="preserve"> GV-157 ('17)</t>
  </si>
  <si>
    <r>
      <t xml:space="preserve">Domaine de Piaugier La Grange CDR  </t>
    </r>
    <r>
      <rPr>
        <b/>
        <sz val="14"/>
        <rFont val="Arial"/>
        <family val="2"/>
      </rPr>
      <t>ALL VINTAGES</t>
    </r>
    <r>
      <rPr>
        <sz val="14"/>
        <rFont val="Arial"/>
        <family val="2"/>
      </rPr>
      <t xml:space="preserve"> </t>
    </r>
  </si>
  <si>
    <t xml:space="preserve">GV-181 ('16 &amp; '17) </t>
  </si>
  <si>
    <t>Domaine de Piaugier Sablet Rouge</t>
  </si>
  <si>
    <t xml:space="preserve">GV-071 ('17) </t>
  </si>
  <si>
    <t>Domaine de Piaugier Sablet Blanc</t>
  </si>
  <si>
    <t xml:space="preserve"> GV-232 ('16)</t>
  </si>
  <si>
    <t xml:space="preserve">Domaine de Piaugier Les Briguières All Vintages </t>
  </si>
  <si>
    <t xml:space="preserve">GV-230 ('16) </t>
  </si>
  <si>
    <t>Tim Malone Dundee Hills Pinot Noir</t>
  </si>
  <si>
    <t xml:space="preserve">GV-081 ('15)  GV-207 ('16) </t>
  </si>
  <si>
    <t xml:space="preserve">Tim Malone Medici Vineyard Riesling ALL VINTAGES </t>
  </si>
  <si>
    <t xml:space="preserve">GV-242-19  </t>
  </si>
  <si>
    <t xml:space="preserve">Domaine de Piaugier Sablet rose ALL VINTAGES </t>
  </si>
  <si>
    <t xml:space="preserve">GV-092 ('15)   GV-268 ('17) </t>
  </si>
  <si>
    <t xml:space="preserve">Contrada 'Selvecorte' Fiano d. Avellino 2016/2017/2018 </t>
  </si>
  <si>
    <t xml:space="preserve">GV-116 ('16)  GV-266 ('17) </t>
  </si>
  <si>
    <t>Tenuta Viglione - Primitivo 2016/2017/2018</t>
  </si>
  <si>
    <t>GV-097 ('16)   GV-221('17)</t>
  </si>
  <si>
    <r>
      <t xml:space="preserve">Anjou Blanc "Chauvigné" </t>
    </r>
    <r>
      <rPr>
        <b/>
        <sz val="12"/>
        <rFont val="Verdana"/>
        <family val="2"/>
      </rPr>
      <t>ALL VINTAGES</t>
    </r>
  </si>
  <si>
    <t xml:space="preserve">GV-098 ('16)  GV 222 ('17) </t>
  </si>
  <si>
    <t>Anjou Rouge "les 4 Chemins" 2016/2017/2018</t>
  </si>
  <si>
    <t xml:space="preserve">GV-183 ('17) </t>
  </si>
  <si>
    <t xml:space="preserve">Heyl Weissburgunder 2017 ONLY </t>
  </si>
  <si>
    <t>GV - 099 ('16) GV-212 ('17)</t>
  </si>
  <si>
    <r>
      <t xml:space="preserve">Heyl Riesling </t>
    </r>
    <r>
      <rPr>
        <b/>
        <sz val="12"/>
        <rFont val="Helvetica"/>
        <family val="2"/>
        <scheme val="minor"/>
      </rPr>
      <t xml:space="preserve">ALL VINTAGES </t>
    </r>
  </si>
  <si>
    <t xml:space="preserve">GV -143 </t>
  </si>
  <si>
    <t>L'armangia Moscato d'asti Canelli</t>
  </si>
  <si>
    <t>GV-114</t>
  </si>
  <si>
    <t xml:space="preserve">Mercurey Les Ormeaux ALL VINTAGES </t>
  </si>
  <si>
    <t xml:space="preserve">GV -101 ('15) &amp; GV - 102 ('13) </t>
  </si>
  <si>
    <t xml:space="preserve">Heyl Brudersberg ALL VINTAGES </t>
  </si>
  <si>
    <t xml:space="preserve">GV-231 ('16) </t>
  </si>
  <si>
    <t xml:space="preserve">Roche Audran - Chateauneuf du pape  All Vintages </t>
  </si>
  <si>
    <t>GV-113</t>
  </si>
  <si>
    <t xml:space="preserve">Christian Bellang Savigny Les Beaune RED  ALL VINTAGES </t>
  </si>
  <si>
    <t>GV-141</t>
  </si>
  <si>
    <t xml:space="preserve">Christian Bellang Savigny Les Beaune white  ALL VINTAGES </t>
  </si>
  <si>
    <t xml:space="preserve">GV-270 -18 </t>
  </si>
  <si>
    <t xml:space="preserve">L'Eveil des sens Hautes Cotes de Beaune Pinot Noir  2018 </t>
  </si>
  <si>
    <t>GV-278 ('17)</t>
  </si>
  <si>
    <t>Cameron Abbey Ridge Pinot Noir</t>
  </si>
  <si>
    <t>GV-277 ('17)</t>
  </si>
  <si>
    <t xml:space="preserve">Cameron Clos Electrique Rouge </t>
  </si>
  <si>
    <t xml:space="preserve">GV-275 ('17) </t>
  </si>
  <si>
    <t xml:space="preserve">Cameron Clos Electrique Blanc </t>
  </si>
  <si>
    <t xml:space="preserve">GV- 152 </t>
  </si>
  <si>
    <t xml:space="preserve"> Cameron Arley's Pinot Noir</t>
  </si>
  <si>
    <t xml:space="preserve">GV-261 ('18) </t>
  </si>
  <si>
    <r>
      <t xml:space="preserve">Givry Parize VV </t>
    </r>
    <r>
      <rPr>
        <b/>
        <sz val="12"/>
        <rFont val="Helvetica"/>
        <family val="2"/>
        <scheme val="minor"/>
      </rPr>
      <t xml:space="preserve">ALL VINTAGES </t>
    </r>
  </si>
  <si>
    <t xml:space="preserve">GV-175 ('15) </t>
  </si>
  <si>
    <t xml:space="preserve">Coste Di Brenta Villa Elcie 2015 </t>
  </si>
  <si>
    <t xml:space="preserve">GV-158 </t>
  </si>
  <si>
    <t xml:space="preserve">Domaine Le Fay d'Homme Muscadet Sèvre et Maine All Vintages </t>
  </si>
  <si>
    <t>GV-160</t>
  </si>
  <si>
    <t>Weingut Herrnsheim Hipping Riesling 2013</t>
  </si>
  <si>
    <t xml:space="preserve">GV-176 ('16) </t>
  </si>
  <si>
    <t xml:space="preserve">C.d. Brenta Montepulciano d' Abruzzo Magnum  1.5L </t>
  </si>
  <si>
    <t xml:space="preserve">GV-178.   GV-252 ('18) </t>
  </si>
  <si>
    <t>Tenuta Mosole Pinot Grigio ALL Vintages</t>
  </si>
  <si>
    <t xml:space="preserve"> GV-249 ('18) </t>
  </si>
  <si>
    <t xml:space="preserve">Domaine San de Guilhem Sauvignon Blanc   2018 ONLY </t>
  </si>
  <si>
    <t>GV-187</t>
  </si>
  <si>
    <t xml:space="preserve">Domaine San de Guilhem Sauvignon Blanc  &amp; Colomard ALL VINTAGES </t>
  </si>
  <si>
    <t>GV-180</t>
  </si>
  <si>
    <t>L'armangia Sopra Berutti Barbera d'asti ALL VINTAGES</t>
  </si>
  <si>
    <t xml:space="preserve">GV-196 ('15) </t>
  </si>
  <si>
    <t xml:space="preserve">Tenuta Pietramora 'Coda'  2015 &amp; 2016 </t>
  </si>
  <si>
    <t>GV-193</t>
  </si>
  <si>
    <t xml:space="preserve">Tenuta Pietramora  'Coo Coo'   ALL VINTAGES </t>
  </si>
  <si>
    <t xml:space="preserve">GV-195 </t>
  </si>
  <si>
    <t xml:space="preserve">GV-199 ('17) </t>
  </si>
  <si>
    <t xml:space="preserve">Ricardelle Pinot Noir  ALL VINTAGES </t>
  </si>
  <si>
    <t>GV-201</t>
  </si>
  <si>
    <t xml:space="preserve">Cameron Nebbiolo   ALL VINTAGES </t>
  </si>
  <si>
    <t xml:space="preserve">GV-198; GV -286 ('17) </t>
  </si>
  <si>
    <t xml:space="preserve">L'Eveil des Sens Pommard (ALL VINTAGES)  </t>
  </si>
  <si>
    <t xml:space="preserve">GV-208 ('17) GV-264 ('18) </t>
  </si>
  <si>
    <t xml:space="preserve">Roche Audran - Visan ALL VINTAGES </t>
  </si>
  <si>
    <t>GV-236 ('17)</t>
  </si>
  <si>
    <t xml:space="preserve">Tenuta Mosole Lison Pramaggiore Sauvignon Blanc 2017 &amp; 2018 </t>
  </si>
  <si>
    <t>GV-226</t>
  </si>
  <si>
    <t xml:space="preserve">Poggio di Bortolone Frappato ALL VINTAGES </t>
  </si>
  <si>
    <t>GV-228 ('17) GV-240 ('18 )</t>
  </si>
  <si>
    <t>Domaine Le Fay d'Homme Gamay  - Vincent Caille Gamay</t>
  </si>
  <si>
    <t xml:space="preserve">GV-227 ('17) </t>
  </si>
  <si>
    <t xml:space="preserve">Domaine les Chenevieres Mont Pele ALL VINTAGES </t>
  </si>
  <si>
    <t xml:space="preserve">GV-283 ( '17) </t>
  </si>
  <si>
    <t xml:space="preserve">Charleux Maranges 1er Cru Blanc </t>
  </si>
  <si>
    <t xml:space="preserve">GV-229. GV-282 ('17)  </t>
  </si>
  <si>
    <t xml:space="preserve">Charleux Maranges 1er Cru Rouge  </t>
  </si>
  <si>
    <t xml:space="preserve"> GV-203 ('17) </t>
  </si>
  <si>
    <t xml:space="preserve">Coste di Brenta Abruzzo Pecorino 2017 ONLY </t>
  </si>
  <si>
    <t xml:space="preserve"> GV-216 ('16)</t>
  </si>
  <si>
    <t>Anjou Blanc "Les Rogeries" 2016 /2017/2018</t>
  </si>
  <si>
    <t xml:space="preserve">GV-251 ( '17) GV -285 ( '18)  </t>
  </si>
  <si>
    <t xml:space="preserve">Il Colombaio Contessa Ava Chianti All Vintages </t>
  </si>
  <si>
    <t>GV - 233 ('17)</t>
  </si>
  <si>
    <t xml:space="preserve">Tim Malone Willamette  All Vintages </t>
  </si>
  <si>
    <t>GV-235</t>
  </si>
  <si>
    <t xml:space="preserve">La Braulterie White Bordeaux ALL VINTAGES </t>
  </si>
  <si>
    <t>GV-256</t>
  </si>
  <si>
    <t>Tim Malone Cancilla vineyard Chardonnay</t>
  </si>
  <si>
    <t>GV-253</t>
  </si>
  <si>
    <t>Cameron Ramato - GIULIANO</t>
  </si>
  <si>
    <t>GV-254</t>
  </si>
  <si>
    <t>Cameron Dundee Hills</t>
  </si>
  <si>
    <t>GV-269 ('18)</t>
  </si>
  <si>
    <t>Tenuta Mosole Pinot Grigio Passi di Luce</t>
  </si>
  <si>
    <t>GV-262 ('18)</t>
  </si>
  <si>
    <t xml:space="preserve">Cantine Iorio Falanghina 2018 </t>
  </si>
  <si>
    <t xml:space="preserve">GV 289 </t>
  </si>
  <si>
    <t xml:space="preserve">Domaine de L'eveche - Cote Chalonaise Rouge "Clos de L'eveche" </t>
  </si>
  <si>
    <t xml:space="preserve">GV-259 -17 </t>
  </si>
  <si>
    <t xml:space="preserve">Domaine de L'Eveche- Coteaux Bourguignons Rouge ALL VINTAGES </t>
  </si>
  <si>
    <t xml:space="preserve">GV-258. ('18) </t>
  </si>
  <si>
    <t xml:space="preserve">Corte Figaretto - Valpolicella 2018 ONLY </t>
  </si>
  <si>
    <t xml:space="preserve">GV-130 ('18) </t>
  </si>
  <si>
    <t xml:space="preserve">L'armangia Pratorotondo  ALL VINTAGES </t>
  </si>
  <si>
    <t xml:space="preserve">GV-267 ('18) </t>
  </si>
  <si>
    <t>Laurent Parize Givry 1er Champ nalot  2018</t>
  </si>
  <si>
    <t xml:space="preserve">GV-284 ('16) </t>
  </si>
  <si>
    <t>GV-263</t>
  </si>
  <si>
    <t xml:space="preserve">Cantine Pepi Nero d'Avola  ALL VINTAGES </t>
  </si>
  <si>
    <t xml:space="preserve"> GV-238 ('13)</t>
  </si>
  <si>
    <t xml:space="preserve">Colline de l'hirondelle 'Oiseau'  ALL VINTAGES </t>
  </si>
  <si>
    <t xml:space="preserve">Cameron Abbey Ridge Chardonnay </t>
  </si>
  <si>
    <t xml:space="preserve">Cameron "Massale"  - Julia </t>
  </si>
  <si>
    <t>GV- 288</t>
  </si>
  <si>
    <t>Domaine de L'eveche -" Reviller "</t>
  </si>
  <si>
    <t xml:space="preserve">Timothy Malone "Ancona's Secret Barrell" </t>
  </si>
  <si>
    <t>Cameron "Riserva" Nebbiolo</t>
  </si>
  <si>
    <t>GV-224-19</t>
  </si>
  <si>
    <t>Domaine du Vistre Costiere de Nimes Rose 2019</t>
  </si>
  <si>
    <t xml:space="preserve">GV-287 </t>
  </si>
  <si>
    <t xml:space="preserve">Cantine Pepi Terre Siciliane EX Nero D'Avola ALL VINTAGES </t>
  </si>
  <si>
    <t xml:space="preserve">GV-175 </t>
  </si>
  <si>
    <t xml:space="preserve"> GV-209 ('16)</t>
  </si>
  <si>
    <t xml:space="preserve">La Braulterie  ALL VINTAGES </t>
  </si>
  <si>
    <t xml:space="preserve">GV-173 - '18 </t>
  </si>
  <si>
    <t>Finca La Igriega Malbec 2018</t>
  </si>
  <si>
    <t xml:space="preserve">GV-172 -19 </t>
  </si>
  <si>
    <t xml:space="preserve">Colline de l'hirondelle Ventilo Rose All Vintages </t>
  </si>
  <si>
    <t xml:space="preserve">GV-255 - 19 </t>
  </si>
  <si>
    <t>IL Marinetto Rosato 2019</t>
  </si>
  <si>
    <t>GV 292 ('19)</t>
  </si>
  <si>
    <t xml:space="preserve">Roche Audran CDR - Sans Souffre </t>
  </si>
  <si>
    <t xml:space="preserve">GV290 - 19 </t>
  </si>
  <si>
    <t xml:space="preserve">Domaine Des Schistes Rose </t>
  </si>
  <si>
    <t xml:space="preserve">GV291 - 18 </t>
  </si>
  <si>
    <t xml:space="preserve">Domaine Des Schistes ILICO  ROUGE </t>
  </si>
  <si>
    <t xml:space="preserve">Future Arrival </t>
  </si>
  <si>
    <t xml:space="preserve">Domaine Des Schistes ESSENCIAL ROUGE   </t>
  </si>
  <si>
    <t xml:space="preserve">Domaine Des Schistes Caune d'en Joffre </t>
  </si>
  <si>
    <t xml:space="preserve">Domaine Faye de l'homme Fief du Siegnur </t>
  </si>
  <si>
    <t xml:space="preserve">GV-223 -19 </t>
  </si>
  <si>
    <t>Fleur Rosé 2019</t>
  </si>
  <si>
    <t xml:space="preserve">Domaine du Vistre "Niveole" Rose  2020 </t>
  </si>
  <si>
    <t xml:space="preserve">GV - 295 </t>
  </si>
  <si>
    <t xml:space="preserve">Fizi Lambrusco </t>
  </si>
  <si>
    <t xml:space="preserve">GV - 294 </t>
  </si>
  <si>
    <t xml:space="preserve">Donna Toscana </t>
  </si>
  <si>
    <t xml:space="preserve">GV-258 - 19  </t>
  </si>
  <si>
    <t xml:space="preserve">Corte Figaretto - Valpolicella 2019 ONLY </t>
  </si>
  <si>
    <t xml:space="preserve">GV-297 ('19) </t>
  </si>
  <si>
    <t xml:space="preserve">Cantine Pepi Cattarato All Vintages </t>
  </si>
  <si>
    <t>GV-309</t>
  </si>
  <si>
    <t xml:space="preserve">Domaine des Sanzay Chenin Blanc </t>
  </si>
  <si>
    <t>GV-293</t>
  </si>
  <si>
    <t xml:space="preserve">Domaine des Sanzay Pet-Nat </t>
  </si>
  <si>
    <t xml:space="preserve">New Wine, Not in Hamden Yet </t>
  </si>
  <si>
    <t xml:space="preserve">Maurice Charleux Bourgogne Rouge </t>
  </si>
  <si>
    <t xml:space="preserve">GV-296 ('18) </t>
  </si>
  <si>
    <t xml:space="preserve">Domaine des Sanzay Saumur Champigny Poyeux All Vintages </t>
  </si>
  <si>
    <t>Contrada 'Selvecorte' Fiano d. Avellino 2019</t>
  </si>
  <si>
    <t>266-19</t>
  </si>
  <si>
    <t>Tenuta Viglione - Primitivo 2019</t>
  </si>
  <si>
    <t>GV-246-19</t>
  </si>
  <si>
    <t xml:space="preserve">Daniel Reverdy Sancerre Rose All Vintages </t>
  </si>
  <si>
    <t xml:space="preserve">Marchand Grillot Gevrey-Chambertin En Songe </t>
  </si>
  <si>
    <t>Buffet Aligoté</t>
  </si>
  <si>
    <t xml:space="preserve">Buffet Volnay </t>
  </si>
  <si>
    <t xml:space="preserve">Charpentier  Champagne </t>
  </si>
  <si>
    <t xml:space="preserve">Maison Vialade Pays D'oc Pinot Noir </t>
  </si>
  <si>
    <t>GV-179</t>
  </si>
  <si>
    <t>Tenuta Mosole Cabernet Franc  ALL VINTAGES</t>
  </si>
  <si>
    <t xml:space="preserve">Charpentier  Champagne Rose </t>
  </si>
  <si>
    <t>Prosecco Treviso</t>
  </si>
  <si>
    <t xml:space="preserve">Corte Figaretto Amarone </t>
  </si>
  <si>
    <t xml:space="preserve">Bricco Mailoca Barolo </t>
  </si>
  <si>
    <t>GV-312</t>
  </si>
  <si>
    <t xml:space="preserve">David Fletched Acobia Bitters </t>
  </si>
  <si>
    <t xml:space="preserve"> GV-169-17  </t>
  </si>
  <si>
    <r>
      <t xml:space="preserve">L'armangia Titon  </t>
    </r>
    <r>
      <rPr>
        <b/>
        <sz val="12"/>
        <rFont val="Verdana"/>
        <family val="2"/>
      </rPr>
      <t xml:space="preserve">2017  </t>
    </r>
  </si>
  <si>
    <t>GV-310</t>
  </si>
  <si>
    <t xml:space="preserve">The Messenger Napa Valley Cabernet </t>
  </si>
  <si>
    <t>GV-311</t>
  </si>
  <si>
    <t xml:space="preserve">The Messenger Napa Valley Chardonay  </t>
  </si>
  <si>
    <t xml:space="preserve">Cameron Reserve Pinot Noir </t>
  </si>
  <si>
    <t xml:space="preserve"> GV-249 ('190</t>
  </si>
  <si>
    <t xml:space="preserve">Domaine San de Guilhem Sauvignon Blanc   2019 ONLY </t>
  </si>
  <si>
    <t xml:space="preserve">Heyl Weissburgunder 2019  </t>
  </si>
  <si>
    <t xml:space="preserve">Domaine des Sanzay Pet-Nat Rose </t>
  </si>
  <si>
    <t>GV-170 ('15)</t>
  </si>
  <si>
    <t xml:space="preserve">Bricco Maiolica 'Tris' Langhe 2015 ONLY </t>
  </si>
  <si>
    <t xml:space="preserve"> GV-203 ('18) </t>
  </si>
  <si>
    <t>GV-215 -19</t>
  </si>
  <si>
    <r>
      <t xml:space="preserve">Vincent Caillé Cot La Part du Colibri </t>
    </r>
    <r>
      <rPr>
        <b/>
        <sz val="14"/>
        <rFont val="American Typewriter"/>
        <family val="1"/>
      </rPr>
      <t xml:space="preserve"> 2019/2020</t>
    </r>
  </si>
  <si>
    <t>GV-262 ('19)</t>
  </si>
  <si>
    <t>Cantine Iorio Falanghina 2019</t>
  </si>
  <si>
    <t>GV-269 ('19)</t>
  </si>
  <si>
    <t xml:space="preserve">Tenuta Mosole Pinot Grigio Passi di Luce 2019 </t>
  </si>
  <si>
    <t xml:space="preserve">Domaine Piaugier Gigondas All Vintages </t>
  </si>
  <si>
    <t xml:space="preserve">GV-316 </t>
  </si>
  <si>
    <t xml:space="preserve">Marchand Grillot Gevrey-Chambertin En Creot </t>
  </si>
  <si>
    <t xml:space="preserve">GV - 314 </t>
  </si>
  <si>
    <t xml:space="preserve">Domaine de L'echelette La Belouse Pinot Noir 2018 </t>
  </si>
  <si>
    <t>GV - 313</t>
  </si>
  <si>
    <t>Domaine de L'echelette Macon Cruzille</t>
  </si>
  <si>
    <t>Item Codes</t>
  </si>
  <si>
    <t>Brand Name</t>
  </si>
  <si>
    <t>Class/Type</t>
  </si>
  <si>
    <t>Age</t>
  </si>
  <si>
    <t>Units/Size</t>
  </si>
  <si>
    <t>HB1300</t>
  </si>
  <si>
    <t>Alain Pautré Chablis</t>
  </si>
  <si>
    <t>White Italian Wine</t>
  </si>
  <si>
    <t>12/750mL</t>
  </si>
  <si>
    <t>HB9610</t>
  </si>
  <si>
    <t>Caldera Monferrato Bianco Viognier</t>
  </si>
  <si>
    <t>HB9620</t>
  </si>
  <si>
    <t>Caldera Xenio Ruchè</t>
  </si>
  <si>
    <t>Red Italian Wine</t>
  </si>
  <si>
    <t>HB96070</t>
  </si>
  <si>
    <t>Carino Rosso</t>
  </si>
  <si>
    <t>HB90000</t>
  </si>
  <si>
    <t>Casas del Mar Blanc de Blancs CAVA</t>
  </si>
  <si>
    <t>Sparkling Spanish Wine</t>
  </si>
  <si>
    <t>HB90100</t>
  </si>
  <si>
    <t>Casas del Mar Rosé CAVA</t>
  </si>
  <si>
    <t>HB18020</t>
  </si>
  <si>
    <t>Cave Spring Cabernet Franc NP</t>
  </si>
  <si>
    <t>Red Canadian Wine</t>
  </si>
  <si>
    <t>HB18070</t>
  </si>
  <si>
    <t>Cave Spring Estate Riesling</t>
  </si>
  <si>
    <t>White Canadian Wine</t>
  </si>
  <si>
    <t>HB18100</t>
  </si>
  <si>
    <t>Cave Spring Pinot Noir NE</t>
  </si>
  <si>
    <t>HB18050</t>
  </si>
  <si>
    <t>Cave Spring Riesling Icewine</t>
  </si>
  <si>
    <t>12/375mL</t>
  </si>
  <si>
    <t>HB18090</t>
  </si>
  <si>
    <t>Cave Spring Riesling NP</t>
  </si>
  <si>
    <t>HB96020</t>
  </si>
  <si>
    <t xml:space="preserve">Ceralti Alfeo Bolgheri Superiore </t>
  </si>
  <si>
    <t>6/750mL</t>
  </si>
  <si>
    <t>HB96010</t>
  </si>
  <si>
    <t xml:space="preserve">Ceralti Scirè Bolgheri Rosso </t>
  </si>
  <si>
    <t>HB22020</t>
  </si>
  <si>
    <t>Château Blouin Bordeaux</t>
  </si>
  <si>
    <t>Red French Wine</t>
  </si>
  <si>
    <t>HB3500</t>
  </si>
  <si>
    <t>Château Saransot-Dupré Listrac-Médoc</t>
  </si>
  <si>
    <t>HB2052</t>
  </si>
  <si>
    <t>Contrappasso con Governo</t>
  </si>
  <si>
    <t>HB7020</t>
  </si>
  <si>
    <t>Della Scala Montepulciano d'Abruzzo</t>
  </si>
  <si>
    <t>HB7015</t>
  </si>
  <si>
    <t>Della Scala Pinot Grigio</t>
  </si>
  <si>
    <t>HB7005</t>
  </si>
  <si>
    <t>HB7010</t>
  </si>
  <si>
    <t>Della Scala Prosecco</t>
  </si>
  <si>
    <t>Sparkling White Italian Wine</t>
  </si>
  <si>
    <t>HB2740</t>
  </si>
  <si>
    <t>Domaine de Cabrials Cabernet Sauvignon</t>
  </si>
  <si>
    <t>HB2741</t>
  </si>
  <si>
    <t>1/20L</t>
  </si>
  <si>
    <t>HB2700</t>
  </si>
  <si>
    <t>Domaine de Cabrials Chardonnay</t>
  </si>
  <si>
    <t>White French Wine</t>
  </si>
  <si>
    <t>HB2701</t>
  </si>
  <si>
    <t>HB2710</t>
  </si>
  <si>
    <t>Domaine de Cabrials Pinot Noir</t>
  </si>
  <si>
    <t>HB2711</t>
  </si>
  <si>
    <t>HB2046</t>
  </si>
  <si>
    <t>Fattoria di Basciano Chianti</t>
  </si>
  <si>
    <t>Rose French Wine</t>
  </si>
  <si>
    <t>HB2045</t>
  </si>
  <si>
    <t>Fattoria di Basciano Chianti Riserva</t>
  </si>
  <si>
    <t>HB2047-18</t>
  </si>
  <si>
    <t>Fattoria di Basciano Rosato</t>
  </si>
  <si>
    <t>Rosé Italian Wine</t>
  </si>
  <si>
    <t>HB2047-19</t>
  </si>
  <si>
    <t>HB13005</t>
  </si>
  <si>
    <t>Les Trois Pêcheurs Saint-Véran</t>
  </si>
  <si>
    <t>HB45000</t>
  </si>
  <si>
    <t>Sunday Mountain Sauvignon Blanc</t>
  </si>
  <si>
    <t>White New Zealand Wine</t>
  </si>
  <si>
    <t>HB19513</t>
  </si>
  <si>
    <t>Zemmer Chardonnay</t>
  </si>
  <si>
    <t>HB19506</t>
  </si>
  <si>
    <t>Zemmer Lagrein</t>
  </si>
  <si>
    <t>HB19507</t>
  </si>
  <si>
    <t>Zemmer Lagrein Riserva FURGGL</t>
  </si>
  <si>
    <t>HB19502</t>
  </si>
  <si>
    <t>Zemmer Pinot Bianco</t>
  </si>
  <si>
    <t>HB19503</t>
  </si>
  <si>
    <t xml:space="preserve">Zemmer Pinot Grigio </t>
  </si>
  <si>
    <t>HB195010</t>
  </si>
  <si>
    <t>Zemmer Pinot Grigio Riserva GIATL</t>
  </si>
  <si>
    <t>HB19504</t>
  </si>
  <si>
    <t>Zemmer Pinot Nero</t>
  </si>
  <si>
    <t>HB19505</t>
  </si>
  <si>
    <t>Zemmer Riesling</t>
  </si>
  <si>
    <t>HB19508</t>
  </si>
  <si>
    <t>Zemmer Schiava Gentile</t>
  </si>
  <si>
    <t>DESCRIPTION</t>
  </si>
  <si>
    <t>CASE PRICE</t>
  </si>
  <si>
    <t>BOTTLE PRICE</t>
  </si>
  <si>
    <t>Puro</t>
  </si>
  <si>
    <t>Aubron</t>
  </si>
  <si>
    <t>Manuel Olivier</t>
  </si>
  <si>
    <t>Hautes Cotes de Nuits Blanc</t>
  </si>
  <si>
    <t>Hautes Cotes de Nuits Rouge</t>
  </si>
  <si>
    <t>Pianogrillo</t>
  </si>
  <si>
    <t>Grillo</t>
  </si>
  <si>
    <t>Curva Minore</t>
  </si>
  <si>
    <t>wine</t>
  </si>
  <si>
    <t>vintage</t>
  </si>
  <si>
    <t>wholesale bottle price</t>
  </si>
  <si>
    <t>Dom Michel Goubard Blanc</t>
  </si>
  <si>
    <t>Cave de Tain Crozes-Hermitage</t>
  </si>
  <si>
    <t>Dom Cabirau S&amp;N Maury Sec Red</t>
  </si>
  <si>
    <t>Dom Michel Goubard Oak Aged Ro</t>
  </si>
  <si>
    <t>Dom Cabirau CdR</t>
  </si>
  <si>
    <t>Château Landereau Entre-Deux-M</t>
  </si>
  <si>
    <t>Château Landereau Bordeaux Sup</t>
  </si>
  <si>
    <t>Dom Michel Goubard Rouge</t>
  </si>
  <si>
    <t>Abad Dom Bueno Godello 2019</t>
  </si>
  <si>
    <t>Abad Dom Bueno Mencia 2016</t>
  </si>
  <si>
    <t>Familia Bastida</t>
  </si>
  <si>
    <t>Alceo Tempranillo 2018</t>
  </si>
  <si>
    <t>Quinta Das Arcas</t>
  </si>
  <si>
    <t>Arca Nova Alvarinho 2018</t>
  </si>
  <si>
    <t>Arca Nova Rose 2019</t>
  </si>
  <si>
    <t>Arca Nova Vinho Verde 2018</t>
  </si>
  <si>
    <t>Vinedos De Nieva</t>
  </si>
  <si>
    <t>Blanco Nieva Verdejo 2009</t>
  </si>
  <si>
    <t>Blanco Nieva Verdejo En Barric 2012</t>
  </si>
  <si>
    <t>Delgado Cream Sherry NV</t>
  </si>
  <si>
    <t>Delgado Dry Amontillado Sherry NV</t>
  </si>
  <si>
    <t>Delgado Dry Oloroso Sherry NV</t>
  </si>
  <si>
    <t>Delgado Fino Sherry NV</t>
  </si>
  <si>
    <t>Delgado La Goya Manzanilla NV</t>
  </si>
  <si>
    <t>Delgado Manzanilla NV</t>
  </si>
  <si>
    <t>Delgado Medium Dry Amontillado NV</t>
  </si>
  <si>
    <t>Delgado Medium Oloroso Sherry NV</t>
  </si>
  <si>
    <t>Delgado Moscatel Sherry NV</t>
  </si>
  <si>
    <t>Delgado Palo Cortado NV</t>
  </si>
  <si>
    <t>Delgado Pedro Ximenez Sherry NV</t>
  </si>
  <si>
    <t>Pedro Regalado</t>
  </si>
  <si>
    <t>Embocadero 2016</t>
  </si>
  <si>
    <t>Justinos Madeira</t>
  </si>
  <si>
    <t>Fanal Full Rich Madeira NV</t>
  </si>
  <si>
    <t>Fanal Rainwater Madeira NV</t>
  </si>
  <si>
    <t>Bodegas y Vinedos Heras Cordon</t>
  </si>
  <si>
    <t>Hacienda Jose Luis Reserva 2011</t>
  </si>
  <si>
    <t>Antonio M. Estevez Monterio</t>
  </si>
  <si>
    <t>Herdade Penedo Gordo 2015</t>
  </si>
  <si>
    <t>Herdade Penedo Gordo 2017</t>
  </si>
  <si>
    <t>Alceno</t>
  </si>
  <si>
    <t>Hilanda Monastrell 2015</t>
  </si>
  <si>
    <t>Hilanda Monastrell 2016</t>
  </si>
  <si>
    <t>Laxas Albarino 2019</t>
  </si>
  <si>
    <t>Manuel Piquer</t>
  </si>
  <si>
    <t>Leila Garnacha 2016</t>
  </si>
  <si>
    <t>Leila Garnacha 2018</t>
  </si>
  <si>
    <t>Rafael Cambra</t>
  </si>
  <si>
    <t>Mateo Cambra 2016</t>
  </si>
  <si>
    <t>Mateo Cambra 2017</t>
  </si>
  <si>
    <t>La Milagrosa</t>
  </si>
  <si>
    <t>Milcampos 2017</t>
  </si>
  <si>
    <t>Ochoa</t>
  </si>
  <si>
    <t>Ochoa Calendas Blanco 2018</t>
  </si>
  <si>
    <t>Ochoa Calendas Tinto 2018</t>
  </si>
  <si>
    <t>Ochoa Moscatel 2018</t>
  </si>
  <si>
    <t>Ochoa Reserva 2011</t>
  </si>
  <si>
    <t>Ochoa Tempranillo Crianza 2014</t>
  </si>
  <si>
    <t>Ochoa Tempranillo Crianza 2015</t>
  </si>
  <si>
    <t>Paraje Dos Titos 2015</t>
  </si>
  <si>
    <t>Penedo Gordo 2014</t>
  </si>
  <si>
    <t>Quiroga de Pablo</t>
  </si>
  <si>
    <t>Quirus Tempranillo Blanco 2017</t>
  </si>
  <si>
    <t>Quirus Tempranillo Crianza 2014</t>
  </si>
  <si>
    <t>Rafael Cambra Dos Valencia 2012</t>
  </si>
  <si>
    <t>Rafael Cambra Dos Valencia 2017</t>
  </si>
  <si>
    <t>Rafael El Bon Homme 2016</t>
  </si>
  <si>
    <t>Rafael Cambra Soplo 2016</t>
  </si>
  <si>
    <t xml:space="preserve">Langa Hermanos </t>
  </si>
  <si>
    <t>Real de Aragon 2016</t>
  </si>
  <si>
    <t>Bodegas Granacer</t>
  </si>
  <si>
    <t>Tapada Barao Colheita 2015</t>
  </si>
  <si>
    <t>Tapada Do Ganhoes 2016</t>
  </si>
  <si>
    <t>WAS105</t>
  </si>
  <si>
    <t>2019 Lazy Lab, Columbia Valley Cabernet Sauvignon, Washington</t>
  </si>
  <si>
    <t>WAS106</t>
  </si>
  <si>
    <t>2016 Woodvale Estates, Columbia Valley Merlot, Washington</t>
  </si>
  <si>
    <t>SOA112</t>
  </si>
  <si>
    <t>2020 Smirk, Western Cape Muscat, South Africa</t>
  </si>
  <si>
    <t>AUS307</t>
  </si>
  <si>
    <t>2020 Hot Ticket, South Eastern Australia Shiraz</t>
  </si>
  <si>
    <r>
      <t xml:space="preserve">Costa di Brenta Montepulciano d'abruzzo </t>
    </r>
    <r>
      <rPr>
        <b/>
        <sz val="14"/>
        <color theme="1"/>
        <rFont val="American Typewriter"/>
        <family val="1"/>
      </rPr>
      <t>ALL VINTAGES</t>
    </r>
  </si>
  <si>
    <r>
      <t>Bricco Maiolica Nebbiolo</t>
    </r>
    <r>
      <rPr>
        <b/>
        <sz val="14"/>
        <color rgb="FF222222"/>
        <rFont val="American Typewriter"/>
        <family val="1"/>
      </rPr>
      <t xml:space="preserve"> ALL VINTAGES</t>
    </r>
  </si>
  <si>
    <r>
      <t xml:space="preserve">Bricco Maiiolica Dolcetto Diano d'Alba DOCG </t>
    </r>
    <r>
      <rPr>
        <b/>
        <sz val="14"/>
        <color rgb="FF222222"/>
        <rFont val="American Typewriter"/>
        <family val="1"/>
      </rPr>
      <t xml:space="preserve">ALL VINTAGES </t>
    </r>
  </si>
  <si>
    <r>
      <t xml:space="preserve">L'Eveil des Sens Haut Cotes de Beaune Blanc  </t>
    </r>
    <r>
      <rPr>
        <b/>
        <sz val="14"/>
        <color rgb="FF222222"/>
        <rFont val="American Typewriter"/>
        <family val="1"/>
      </rPr>
      <t xml:space="preserve">ALL VINTAGES </t>
    </r>
  </si>
  <si>
    <r>
      <t>Reverdy Sancerre</t>
    </r>
    <r>
      <rPr>
        <b/>
        <sz val="14"/>
        <color rgb="FF222222"/>
        <rFont val="American Typewriter"/>
        <family val="1"/>
      </rPr>
      <t xml:space="preserve"> ALL VINTAGES</t>
    </r>
  </si>
  <si>
    <r>
      <t xml:space="preserve">Domaine Christian Bellang et Fils Meursault </t>
    </r>
    <r>
      <rPr>
        <b/>
        <sz val="14"/>
        <color rgb="FF222222"/>
        <rFont val="American Typewriter"/>
        <family val="1"/>
      </rPr>
      <t>ALL VINTAGES</t>
    </r>
    <r>
      <rPr>
        <sz val="14"/>
        <color rgb="FF222222"/>
        <rFont val="American Typewriter"/>
        <family val="1"/>
      </rPr>
      <t xml:space="preserve"> </t>
    </r>
  </si>
  <si>
    <r>
      <t xml:space="preserve">Domaine Martin Schaetzel Pinot Blanc Cuvee Reserve </t>
    </r>
    <r>
      <rPr>
        <b/>
        <sz val="14"/>
        <color indexed="8"/>
        <rFont val="American Typewriter"/>
        <family val="1"/>
      </rPr>
      <t xml:space="preserve"> ALL VINTAGES</t>
    </r>
  </si>
  <si>
    <r>
      <t xml:space="preserve">Gros-Plant du Pays Nantais "Folle Blanche"   </t>
    </r>
    <r>
      <rPr>
        <b/>
        <sz val="14"/>
        <color indexed="8"/>
        <rFont val="American Typewriter"/>
        <family val="1"/>
      </rPr>
      <t>ALL VINTAGES</t>
    </r>
  </si>
  <si>
    <t>Coste di Brenta Trebbiano d'Abruzzo   2018</t>
  </si>
  <si>
    <t xml:space="preserve">Tenuta Pietramora 'Coda'   All Vintages </t>
  </si>
  <si>
    <t xml:space="preserve">Coste Di Brenta Villa Elcie All Vintages </t>
  </si>
  <si>
    <t xml:space="preserve">Coste di Brenta Abruzzo Pecorino 2018 + 2019 + 2020 </t>
  </si>
  <si>
    <t>Coste di Brenta Trebbiano d'Abruzzo  2019</t>
  </si>
  <si>
    <t>NEW BOTTLE PRICE</t>
  </si>
  <si>
    <t>Abad</t>
  </si>
  <si>
    <t xml:space="preserve">Abad </t>
  </si>
  <si>
    <t>Delgado</t>
  </si>
  <si>
    <t xml:space="preserve">Delgado </t>
  </si>
  <si>
    <t xml:space="preserve">Delgado   </t>
  </si>
  <si>
    <t>Laxas</t>
  </si>
  <si>
    <t>Merriam Wines</t>
  </si>
  <si>
    <t>Pinot Noir 2015</t>
  </si>
  <si>
    <t>CT Wholesaler</t>
  </si>
  <si>
    <t>Case</t>
  </si>
  <si>
    <t>Vivaldi</t>
  </si>
  <si>
    <t>Stix</t>
  </si>
  <si>
    <t>Buccaneer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</si>
</sst>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£&quot;* #,##0.00_-;\-&quot;£&quot;* #,##0.00_-;_-&quot;£&quot;* &quot;-&quot;??_-;_-@_-"/>
    <numFmt numFmtId="166" formatCode="_-[$$-409]* #,##0.00_ ;_-[$$-409]* \-#,##0.00\ ;_-[$$-409]* &quot;-&quot;??_ ;_-@_ "/>
    <numFmt numFmtId="167" formatCode="_([$$-409]* #,##0.00_);_([$$-409]* \(#,##0.00\);_([$$-409]* &quot;-&quot;??_);_(@_)"/>
    <numFmt numFmtId="168" formatCode="&quot;$&quot;#,##0.00000"/>
    <numFmt numFmtId="169" formatCode="[$$-409]#,##0.00;\-[$$-409]#,##0.00"/>
    <numFmt numFmtId="170" formatCode="[$€-2]#,##0.00;\-[$€-2]#,##0.00"/>
  </numFmts>
  <fonts count="135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Helvetica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Helvetica"/>
      <family val="2"/>
      <scheme val="minor"/>
    </font>
    <font>
      <b/>
      <sz val="11"/>
      <color theme="1"/>
      <name val="Helvetica"/>
      <family val="2"/>
      <scheme val="minor"/>
    </font>
    <font>
      <sz val="11"/>
      <color rgb="FFFF0000"/>
      <name val="Helvetica"/>
      <family val="2"/>
      <scheme val="minor"/>
    </font>
    <font>
      <sz val="11"/>
      <color theme="0"/>
      <name val="Helvetica"/>
      <family val="2"/>
      <scheme val="minor"/>
    </font>
    <font>
      <b/>
      <u/>
      <sz val="12"/>
      <name val="Times New Roman"/>
      <family val="1"/>
    </font>
    <font>
      <b/>
      <u/>
      <sz val="12"/>
      <color theme="1"/>
      <name val="Times New Roman"/>
      <family val="1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indexed="10"/>
      <name val="Calibri"/>
      <family val="2"/>
    </font>
    <font>
      <sz val="10"/>
      <color theme="1"/>
      <name val="Helvetica"/>
      <family val="2"/>
      <scheme val="major"/>
    </font>
    <font>
      <sz val="10"/>
      <color indexed="8"/>
      <name val="Helvetica"/>
      <family val="2"/>
      <scheme val="major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u/>
      <sz val="11"/>
      <color theme="10"/>
      <name val="Helvetica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8"/>
      <color theme="3"/>
      <name val="Helvetica"/>
      <family val="2"/>
      <scheme val="major"/>
    </font>
    <font>
      <b/>
      <sz val="15"/>
      <color theme="3"/>
      <name val="Helvetica"/>
      <family val="2"/>
      <scheme val="minor"/>
    </font>
    <font>
      <b/>
      <sz val="13"/>
      <color theme="3"/>
      <name val="Helvetica"/>
      <family val="2"/>
      <scheme val="minor"/>
    </font>
    <font>
      <b/>
      <sz val="11"/>
      <color theme="3"/>
      <name val="Helvetica"/>
      <family val="2"/>
      <scheme val="minor"/>
    </font>
    <font>
      <sz val="11"/>
      <color rgb="FF006100"/>
      <name val="Helvetica"/>
      <family val="2"/>
      <scheme val="minor"/>
    </font>
    <font>
      <sz val="11"/>
      <color rgb="FF9C0006"/>
      <name val="Helvetica"/>
      <family val="2"/>
      <scheme val="minor"/>
    </font>
    <font>
      <sz val="11"/>
      <color rgb="FF3F3F76"/>
      <name val="Helvetica"/>
      <family val="2"/>
      <scheme val="minor"/>
    </font>
    <font>
      <b/>
      <sz val="11"/>
      <color rgb="FF3F3F3F"/>
      <name val="Helvetica"/>
      <family val="2"/>
      <scheme val="minor"/>
    </font>
    <font>
      <b/>
      <sz val="11"/>
      <color rgb="FFFA7D00"/>
      <name val="Helvetica"/>
      <family val="2"/>
      <scheme val="minor"/>
    </font>
    <font>
      <sz val="11"/>
      <color rgb="FFFA7D00"/>
      <name val="Helvetica"/>
      <family val="2"/>
      <scheme val="minor"/>
    </font>
    <font>
      <b/>
      <sz val="11"/>
      <color theme="0"/>
      <name val="Helvetica"/>
      <family val="2"/>
      <scheme val="minor"/>
    </font>
    <font>
      <i/>
      <sz val="11"/>
      <color rgb="FF7F7F7F"/>
      <name val="Helvetica"/>
      <family val="2"/>
      <scheme val="minor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1"/>
      <color indexed="8"/>
      <name val="Calibri"/>
      <family val="2"/>
    </font>
    <font>
      <sz val="11"/>
      <color rgb="FF9C6500"/>
      <name val="Helvetica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Helvetica"/>
      <family val="2"/>
      <scheme val="major"/>
    </font>
    <font>
      <sz val="12"/>
      <color indexed="8"/>
      <name val="Verdana"/>
      <family val="2"/>
    </font>
    <font>
      <sz val="11"/>
      <name val="Helvetica"/>
      <family val="2"/>
      <scheme val="minor"/>
    </font>
    <font>
      <sz val="12"/>
      <color theme="1"/>
      <name val="Helvetica"/>
      <family val="2"/>
      <scheme val="minor"/>
    </font>
    <font>
      <sz val="12"/>
      <name val="Helvetica"/>
      <family val="2"/>
      <scheme val="minor"/>
    </font>
    <font>
      <sz val="14"/>
      <name val="American Typewriter"/>
      <family val="1"/>
    </font>
    <font>
      <sz val="12"/>
      <color indexed="8"/>
      <name val="Verdana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8"/>
      <color theme="3"/>
      <name val="Helvetica"/>
      <family val="2"/>
      <scheme val="major"/>
    </font>
    <font>
      <sz val="12"/>
      <color rgb="FF222222"/>
      <name val="Times New Roman"/>
      <family val="1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Verdana"/>
      <family val="2"/>
    </font>
    <font>
      <b/>
      <sz val="12"/>
      <name val="Helvetica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color rgb="FF000000"/>
      <name val="Cambria"/>
      <family val="1"/>
    </font>
    <font>
      <sz val="12"/>
      <color indexed="8"/>
      <name val="Verdana"/>
      <family val="2"/>
    </font>
    <font>
      <b/>
      <sz val="14"/>
      <name val="American Typewriter"/>
      <family val="1"/>
    </font>
    <font>
      <b/>
      <sz val="8"/>
      <color rgb="FF000000"/>
      <name val="Arial"/>
      <family val="2"/>
    </font>
    <font>
      <sz val="22"/>
      <name val="Helvetica"/>
      <family val="2"/>
      <scheme val="minor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b/>
      <sz val="12"/>
      <name val="Times New Roman"/>
      <family val="1"/>
    </font>
    <font>
      <b/>
      <u/>
      <sz val="16"/>
      <color theme="1"/>
      <name val="Helvetica"/>
      <family val="2"/>
      <scheme val="minor"/>
    </font>
    <font>
      <b/>
      <u/>
      <sz val="11"/>
      <color theme="1"/>
      <name val="Helvetica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2"/>
      <color theme="1"/>
      <name val="Helvetica"/>
      <family val="2"/>
      <scheme val="minor"/>
    </font>
    <font>
      <b/>
      <sz val="22"/>
      <name val="Helvetica"/>
      <family val="2"/>
      <scheme val="minor"/>
    </font>
    <font>
      <b/>
      <sz val="12"/>
      <color indexed="8"/>
      <name val="Arial"/>
      <family val="2"/>
    </font>
    <font>
      <sz val="14"/>
      <name val="Helvetica"/>
      <family val="2"/>
      <scheme val="minor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name val="Adobe Garamond Pro"/>
    </font>
    <font>
      <b/>
      <sz val="12"/>
      <color indexed="8"/>
      <name val="Verdana"/>
      <family val="2"/>
    </font>
    <font>
      <sz val="12"/>
      <color theme="1"/>
      <name val="Verdana"/>
      <family val="2"/>
    </font>
    <font>
      <b/>
      <sz val="14"/>
      <color indexed="8"/>
      <name val="Adobe Garamond Pro"/>
    </font>
    <font>
      <sz val="14"/>
      <color rgb="FF222222"/>
      <name val="American Typewriter"/>
      <family val="1"/>
    </font>
    <font>
      <sz val="14"/>
      <color indexed="8"/>
      <name val="American Typewriter"/>
      <family val="1"/>
    </font>
    <font>
      <sz val="14"/>
      <color theme="1"/>
      <name val="American Typewriter"/>
      <family val="1"/>
    </font>
    <font>
      <b/>
      <sz val="14"/>
      <color theme="1"/>
      <name val="American Typewriter"/>
      <family val="1"/>
    </font>
    <font>
      <b/>
      <sz val="14"/>
      <color rgb="FF222222"/>
      <name val="American Typewriter"/>
      <family val="1"/>
    </font>
    <font>
      <sz val="14"/>
      <color rgb="FFFF0000"/>
      <name val="American Typewriter"/>
      <family val="1"/>
    </font>
    <font>
      <b/>
      <sz val="14"/>
      <color indexed="8"/>
      <name val="American Typewriter"/>
      <family val="1"/>
    </font>
    <font>
      <sz val="14"/>
      <color rgb="FFFF0000"/>
      <name val="Helvetica"/>
      <family val="2"/>
      <scheme val="minor"/>
    </font>
    <font>
      <sz val="12"/>
      <color rgb="FFFF0000"/>
      <name val="Helvetica"/>
      <family val="2"/>
      <scheme val="minor"/>
    </font>
    <font>
      <sz val="12"/>
      <color rgb="FF000000"/>
      <name val="Helvetica"/>
      <family val="2"/>
      <scheme val="minor"/>
    </font>
    <font>
      <sz val="14"/>
      <color rgb="FF000000"/>
      <name val="American Typewriter"/>
      <family val="1"/>
    </font>
    <font>
      <sz val="12"/>
      <color indexed="8"/>
      <name val="American Typewriter"/>
      <family val="1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rgb="FFFF0000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FF85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55">
    <xf numFmtId="0" fontId="0" fillId="0" borderId="0" applyNumberFormat="0" applyFill="0" applyBorder="0" applyProtection="0">
      <alignment vertical="top" wrapText="1"/>
    </xf>
    <xf numFmtId="0" fontId="22" fillId="0" borderId="1"/>
    <xf numFmtId="0" fontId="19" fillId="0" borderId="1"/>
    <xf numFmtId="0" fontId="25" fillId="0" borderId="1"/>
    <xf numFmtId="44" fontId="25" fillId="0" borderId="1" applyFont="0" applyFill="0" applyBorder="0" applyAlignment="0" applyProtection="0"/>
    <xf numFmtId="0" fontId="28" fillId="2" borderId="1" applyNumberFormat="0" applyBorder="0" applyAlignment="0" applyProtection="0"/>
    <xf numFmtId="0" fontId="19" fillId="4" borderId="1" applyNumberFormat="0" applyBorder="0" applyAlignment="0" applyProtection="0"/>
    <xf numFmtId="0" fontId="19" fillId="5" borderId="1" applyNumberFormat="0" applyBorder="0" applyAlignment="0" applyProtection="0"/>
    <xf numFmtId="0" fontId="19" fillId="6" borderId="1" applyNumberFormat="0" applyBorder="0" applyAlignment="0" applyProtection="0"/>
    <xf numFmtId="0" fontId="19" fillId="7" borderId="1" applyNumberFormat="0" applyBorder="0" applyAlignment="0" applyProtection="0"/>
    <xf numFmtId="0" fontId="19" fillId="8" borderId="1" applyNumberFormat="0" applyBorder="0" applyAlignment="0" applyProtection="0"/>
    <xf numFmtId="0" fontId="19" fillId="9" borderId="1" applyNumberFormat="0" applyBorder="0" applyAlignment="0" applyProtection="0"/>
    <xf numFmtId="0" fontId="19" fillId="10" borderId="1" applyNumberFormat="0" applyBorder="0" applyAlignment="0" applyProtection="0"/>
    <xf numFmtId="0" fontId="19" fillId="11" borderId="1" applyNumberFormat="0" applyBorder="0" applyAlignment="0" applyProtection="0"/>
    <xf numFmtId="0" fontId="19" fillId="12" borderId="1" applyNumberFormat="0" applyBorder="0" applyAlignment="0" applyProtection="0"/>
    <xf numFmtId="0" fontId="19" fillId="13" borderId="1" applyNumberFormat="0" applyBorder="0" applyAlignment="0" applyProtection="0"/>
    <xf numFmtId="0" fontId="19" fillId="14" borderId="1" applyNumberFormat="0" applyBorder="0" applyAlignment="0" applyProtection="0"/>
    <xf numFmtId="0" fontId="19" fillId="15" borderId="1" applyNumberFormat="0" applyBorder="0" applyAlignment="0" applyProtection="0"/>
    <xf numFmtId="0" fontId="31" fillId="16" borderId="1" applyNumberFormat="0" applyBorder="0" applyAlignment="0" applyProtection="0"/>
    <xf numFmtId="0" fontId="31" fillId="17" borderId="1" applyNumberFormat="0" applyBorder="0" applyAlignment="0" applyProtection="0"/>
    <xf numFmtId="0" fontId="31" fillId="18" borderId="1" applyNumberFormat="0" applyBorder="0" applyAlignment="0" applyProtection="0"/>
    <xf numFmtId="0" fontId="31" fillId="19" borderId="1" applyNumberFormat="0" applyBorder="0" applyAlignment="0" applyProtection="0"/>
    <xf numFmtId="0" fontId="31" fillId="20" borderId="1" applyNumberFormat="0" applyBorder="0" applyAlignment="0" applyProtection="0"/>
    <xf numFmtId="0" fontId="31" fillId="21" borderId="1" applyNumberFormat="0" applyBorder="0" applyAlignment="0" applyProtection="0"/>
    <xf numFmtId="0" fontId="31" fillId="22" borderId="1" applyNumberFormat="0" applyBorder="0" applyAlignment="0" applyProtection="0"/>
    <xf numFmtId="0" fontId="31" fillId="23" borderId="1" applyNumberFormat="0" applyBorder="0" applyAlignment="0" applyProtection="0"/>
    <xf numFmtId="0" fontId="31" fillId="24" borderId="1" applyNumberFormat="0" applyBorder="0" applyAlignment="0" applyProtection="0"/>
    <xf numFmtId="0" fontId="31" fillId="25" borderId="1" applyNumberFormat="0" applyBorder="0" applyAlignment="0" applyProtection="0"/>
    <xf numFmtId="0" fontId="31" fillId="26" borderId="1" applyNumberFormat="0" applyBorder="0" applyAlignment="0" applyProtection="0"/>
    <xf numFmtId="0" fontId="32" fillId="27" borderId="1" applyNumberFormat="0" applyBorder="0" applyAlignment="0" applyProtection="0"/>
    <xf numFmtId="0" fontId="33" fillId="28" borderId="4" applyNumberFormat="0" applyAlignment="0" applyProtection="0"/>
    <xf numFmtId="0" fontId="34" fillId="29" borderId="7" applyNumberFormat="0" applyAlignment="0" applyProtection="0"/>
    <xf numFmtId="43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165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0" fontId="35" fillId="0" borderId="1" applyNumberFormat="0" applyFill="0" applyBorder="0" applyAlignment="0" applyProtection="0"/>
    <xf numFmtId="0" fontId="36" fillId="30" borderId="1" applyNumberFormat="0" applyBorder="0" applyAlignment="0" applyProtection="0"/>
    <xf numFmtId="0" fontId="37" fillId="0" borderId="2" applyNumberFormat="0" applyFill="0" applyAlignment="0" applyProtection="0"/>
    <xf numFmtId="0" fontId="38" fillId="0" borderId="10" applyNumberFormat="0" applyFill="0" applyAlignment="0" applyProtection="0"/>
    <xf numFmtId="0" fontId="39" fillId="0" borderId="3" applyNumberFormat="0" applyFill="0" applyAlignment="0" applyProtection="0"/>
    <xf numFmtId="0" fontId="39" fillId="0" borderId="1" applyNumberFormat="0" applyFill="0" applyBorder="0" applyAlignment="0" applyProtection="0"/>
    <xf numFmtId="0" fontId="40" fillId="31" borderId="4" applyNumberFormat="0" applyAlignment="0" applyProtection="0"/>
    <xf numFmtId="0" fontId="41" fillId="0" borderId="6" applyNumberFormat="0" applyFill="0" applyAlignment="0" applyProtection="0"/>
    <xf numFmtId="0" fontId="42" fillId="32" borderId="1" applyNumberFormat="0" applyBorder="0" applyAlignment="0" applyProtection="0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19" fillId="0" borderId="1"/>
    <xf numFmtId="0" fontId="19" fillId="0" borderId="1"/>
    <xf numFmtId="0" fontId="22" fillId="0" borderId="1"/>
    <xf numFmtId="0" fontId="19" fillId="0" borderId="1"/>
    <xf numFmtId="0" fontId="19" fillId="0" borderId="1"/>
    <xf numFmtId="0" fontId="19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43" fillId="28" borderId="5" applyNumberFormat="0" applyAlignment="0" applyProtection="0"/>
    <xf numFmtId="0" fontId="44" fillId="0" borderId="1" applyNumberFormat="0" applyFill="0" applyBorder="0" applyAlignment="0" applyProtection="0"/>
    <xf numFmtId="0" fontId="21" fillId="0" borderId="9" applyNumberFormat="0" applyFill="0" applyAlignment="0" applyProtection="0"/>
    <xf numFmtId="0" fontId="45" fillId="0" borderId="1" applyNumberFormat="0" applyFill="0" applyBorder="0" applyAlignment="0" applyProtection="0"/>
    <xf numFmtId="0" fontId="48" fillId="0" borderId="0" applyNumberFormat="0" applyFill="0" applyBorder="0" applyAlignment="0" applyProtection="0">
      <alignment vertical="top" wrapText="1"/>
    </xf>
    <xf numFmtId="0" fontId="49" fillId="0" borderId="0" applyNumberFormat="0" applyFill="0" applyBorder="0" applyAlignment="0" applyProtection="0">
      <alignment vertical="top" wrapText="1"/>
    </xf>
    <xf numFmtId="0" fontId="25" fillId="43" borderId="1" applyNumberFormat="0" applyBorder="0" applyAlignment="0" applyProtection="0"/>
    <xf numFmtId="0" fontId="19" fillId="4" borderId="1" applyNumberFormat="0" applyBorder="0" applyAlignment="0" applyProtection="0"/>
    <xf numFmtId="0" fontId="25" fillId="43" borderId="1" applyNumberFormat="0" applyBorder="0" applyAlignment="0" applyProtection="0"/>
    <xf numFmtId="0" fontId="25" fillId="35" borderId="1" applyNumberFormat="0" applyBorder="0" applyAlignment="0" applyProtection="0"/>
    <xf numFmtId="0" fontId="25" fillId="44" borderId="1" applyNumberFormat="0" applyBorder="0" applyAlignment="0" applyProtection="0"/>
    <xf numFmtId="0" fontId="19" fillId="5" borderId="1" applyNumberFormat="0" applyBorder="0" applyAlignment="0" applyProtection="0"/>
    <xf numFmtId="0" fontId="25" fillId="44" borderId="1" applyNumberFormat="0" applyBorder="0" applyAlignment="0" applyProtection="0"/>
    <xf numFmtId="0" fontId="25" fillId="36" borderId="1" applyNumberFormat="0" applyBorder="0" applyAlignment="0" applyProtection="0"/>
    <xf numFmtId="0" fontId="25" fillId="45" borderId="1" applyNumberFormat="0" applyBorder="0" applyAlignment="0" applyProtection="0"/>
    <xf numFmtId="0" fontId="19" fillId="6" borderId="1" applyNumberFormat="0" applyBorder="0" applyAlignment="0" applyProtection="0"/>
    <xf numFmtId="0" fontId="25" fillId="45" borderId="1" applyNumberFormat="0" applyBorder="0" applyAlignment="0" applyProtection="0"/>
    <xf numFmtId="0" fontId="25" fillId="37" borderId="1" applyNumberFormat="0" applyBorder="0" applyAlignment="0" applyProtection="0"/>
    <xf numFmtId="0" fontId="25" fillId="46" borderId="1" applyNumberFormat="0" applyBorder="0" applyAlignment="0" applyProtection="0"/>
    <xf numFmtId="0" fontId="19" fillId="7" borderId="1" applyNumberFormat="0" applyBorder="0" applyAlignment="0" applyProtection="0"/>
    <xf numFmtId="0" fontId="25" fillId="46" borderId="1" applyNumberFormat="0" applyBorder="0" applyAlignment="0" applyProtection="0"/>
    <xf numFmtId="0" fontId="25" fillId="40" borderId="1" applyNumberFormat="0" applyBorder="0" applyAlignment="0" applyProtection="0"/>
    <xf numFmtId="0" fontId="25" fillId="47" borderId="1" applyNumberFormat="0" applyBorder="0" applyAlignment="0" applyProtection="0"/>
    <xf numFmtId="0" fontId="19" fillId="12" borderId="1" applyNumberFormat="0" applyBorder="0" applyAlignment="0" applyProtection="0"/>
    <xf numFmtId="0" fontId="25" fillId="47" borderId="1" applyNumberFormat="0" applyBorder="0" applyAlignment="0" applyProtection="0"/>
    <xf numFmtId="0" fontId="25" fillId="38" borderId="1" applyNumberFormat="0" applyBorder="0" applyAlignment="0" applyProtection="0"/>
    <xf numFmtId="0" fontId="28" fillId="47" borderId="1" applyNumberFormat="0" applyBorder="0" applyAlignment="0" applyProtection="0"/>
    <xf numFmtId="0" fontId="31" fillId="18" borderId="1" applyNumberFormat="0" applyBorder="0" applyAlignment="0" applyProtection="0"/>
    <xf numFmtId="0" fontId="28" fillId="47" borderId="1" applyNumberFormat="0" applyBorder="0" applyAlignment="0" applyProtection="0"/>
    <xf numFmtId="0" fontId="28" fillId="39" borderId="1" applyNumberFormat="0" applyBorder="0" applyAlignment="0" applyProtection="0"/>
    <xf numFmtId="0" fontId="28" fillId="48" borderId="1" applyNumberFormat="0" applyBorder="0" applyAlignment="0" applyProtection="0"/>
    <xf numFmtId="0" fontId="31" fillId="19" borderId="1" applyNumberFormat="0" applyBorder="0" applyAlignment="0" applyProtection="0"/>
    <xf numFmtId="0" fontId="28" fillId="48" borderId="1" applyNumberFormat="0" applyBorder="0" applyAlignment="0" applyProtection="0"/>
    <xf numFmtId="0" fontId="28" fillId="41" borderId="1" applyNumberFormat="0" applyBorder="0" applyAlignment="0" applyProtection="0"/>
    <xf numFmtId="0" fontId="28" fillId="49" borderId="1" applyNumberFormat="0" applyBorder="0" applyAlignment="0" applyProtection="0"/>
    <xf numFmtId="0" fontId="31" fillId="21" borderId="1" applyNumberFormat="0" applyBorder="0" applyAlignment="0" applyProtection="0"/>
    <xf numFmtId="0" fontId="28" fillId="49" borderId="1" applyNumberFormat="0" applyBorder="0" applyAlignment="0" applyProtection="0"/>
    <xf numFmtId="0" fontId="28" fillId="42" borderId="1" applyNumberFormat="0" applyBorder="0" applyAlignment="0" applyProtection="0"/>
    <xf numFmtId="43" fontId="25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5" fillId="0" borderId="1" applyFont="0" applyFill="0" applyBorder="0" applyAlignment="0" applyProtection="0"/>
    <xf numFmtId="0" fontId="50" fillId="0" borderId="1" applyNumberFormat="0" applyFill="0" applyBorder="0" applyAlignment="0" applyProtection="0"/>
    <xf numFmtId="0" fontId="51" fillId="0" borderId="1" applyNumberFormat="0" applyFill="0" applyBorder="0" applyAlignment="0" applyProtection="0">
      <alignment vertical="top"/>
      <protection locked="0"/>
    </xf>
    <xf numFmtId="0" fontId="25" fillId="0" borderId="1"/>
    <xf numFmtId="0" fontId="52" fillId="0" borderId="1" applyNumberFormat="0" applyBorder="0" applyAlignment="0"/>
    <xf numFmtId="0" fontId="52" fillId="0" borderId="1"/>
    <xf numFmtId="0" fontId="5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5" fillId="0" borderId="1"/>
    <xf numFmtId="0" fontId="19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5" fillId="0" borderId="1"/>
    <xf numFmtId="0" fontId="22" fillId="0" borderId="1"/>
    <xf numFmtId="0" fontId="22" fillId="0" borderId="1"/>
    <xf numFmtId="0" fontId="22" fillId="0" borderId="1"/>
    <xf numFmtId="0" fontId="19" fillId="34" borderId="8" applyNumberFormat="0" applyFont="0" applyAlignment="0" applyProtection="0"/>
    <xf numFmtId="0" fontId="22" fillId="33" borderId="8" applyNumberFormat="0" applyFont="0" applyAlignment="0" applyProtection="0"/>
    <xf numFmtId="0" fontId="19" fillId="34" borderId="8" applyNumberFormat="0" applyFont="0" applyAlignment="0" applyProtection="0"/>
    <xf numFmtId="0" fontId="25" fillId="34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9" fontId="25" fillId="0" borderId="1" applyFont="0" applyFill="0" applyBorder="0" applyAlignment="0" applyProtection="0"/>
    <xf numFmtId="9" fontId="19" fillId="0" borderId="1" applyFont="0" applyFill="0" applyBorder="0" applyAlignment="0" applyProtection="0"/>
    <xf numFmtId="9" fontId="22" fillId="0" borderId="1" applyFont="0" applyFill="0" applyBorder="0" applyAlignment="0" applyProtection="0"/>
    <xf numFmtId="9" fontId="22" fillId="0" borderId="1" applyFont="0" applyFill="0" applyBorder="0" applyAlignment="0" applyProtection="0"/>
    <xf numFmtId="0" fontId="22" fillId="0" borderId="1"/>
    <xf numFmtId="0" fontId="48" fillId="0" borderId="0" applyNumberFormat="0" applyFill="0" applyBorder="0" applyAlignment="0" applyProtection="0">
      <alignment vertical="top" wrapText="1"/>
    </xf>
    <xf numFmtId="0" fontId="49" fillId="0" borderId="0" applyNumberFormat="0" applyFill="0" applyBorder="0" applyAlignment="0" applyProtection="0">
      <alignment vertical="top" wrapText="1"/>
    </xf>
    <xf numFmtId="44" fontId="17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11" applyNumberFormat="0" applyFill="0" applyAlignment="0" applyProtection="0"/>
    <xf numFmtId="0" fontId="56" fillId="0" borderId="3" applyNumberFormat="0" applyFill="0" applyAlignment="0" applyProtection="0"/>
    <xf numFmtId="0" fontId="59" fillId="53" borderId="4" applyNumberFormat="0" applyAlignment="0" applyProtection="0"/>
    <xf numFmtId="0" fontId="60" fillId="54" borderId="5" applyNumberFormat="0" applyAlignment="0" applyProtection="0"/>
    <xf numFmtId="0" fontId="61" fillId="54" borderId="4" applyNumberFormat="0" applyAlignment="0" applyProtection="0"/>
    <xf numFmtId="0" fontId="62" fillId="0" borderId="6" applyNumberFormat="0" applyFill="0" applyAlignment="0" applyProtection="0"/>
    <xf numFmtId="0" fontId="63" fillId="55" borderId="7" applyNumberFormat="0" applyAlignment="0" applyProtection="0"/>
    <xf numFmtId="0" fontId="26" fillId="0" borderId="9" applyNumberFormat="0" applyFill="0" applyAlignment="0" applyProtection="0"/>
    <xf numFmtId="0" fontId="66" fillId="0" borderId="1" applyNumberFormat="0" applyFill="0" applyBorder="0" applyProtection="0">
      <alignment vertical="top" wrapText="1"/>
    </xf>
    <xf numFmtId="0" fontId="65" fillId="4" borderId="1" applyNumberFormat="0" applyBorder="0" applyAlignment="0" applyProtection="0"/>
    <xf numFmtId="0" fontId="16" fillId="43" borderId="1" applyNumberFormat="0" applyBorder="0" applyAlignment="0" applyProtection="0"/>
    <xf numFmtId="0" fontId="65" fillId="4" borderId="1" applyNumberFormat="0" applyBorder="0" applyAlignment="0" applyProtection="0"/>
    <xf numFmtId="0" fontId="16" fillId="43" borderId="1" applyNumberFormat="0" applyBorder="0" applyAlignment="0" applyProtection="0"/>
    <xf numFmtId="0" fontId="16" fillId="35" borderId="1" applyNumberFormat="0" applyBorder="0" applyAlignment="0" applyProtection="0"/>
    <xf numFmtId="0" fontId="65" fillId="5" borderId="1" applyNumberFormat="0" applyBorder="0" applyAlignment="0" applyProtection="0"/>
    <xf numFmtId="0" fontId="16" fillId="44" borderId="1" applyNumberFormat="0" applyBorder="0" applyAlignment="0" applyProtection="0"/>
    <xf numFmtId="0" fontId="65" fillId="5" borderId="1" applyNumberFormat="0" applyBorder="0" applyAlignment="0" applyProtection="0"/>
    <xf numFmtId="0" fontId="16" fillId="44" borderId="1" applyNumberFormat="0" applyBorder="0" applyAlignment="0" applyProtection="0"/>
    <xf numFmtId="0" fontId="16" fillId="36" borderId="1" applyNumberFormat="0" applyBorder="0" applyAlignment="0" applyProtection="0"/>
    <xf numFmtId="0" fontId="65" fillId="6" borderId="1" applyNumberFormat="0" applyBorder="0" applyAlignment="0" applyProtection="0"/>
    <xf numFmtId="0" fontId="16" fillId="45" borderId="1" applyNumberFormat="0" applyBorder="0" applyAlignment="0" applyProtection="0"/>
    <xf numFmtId="0" fontId="65" fillId="6" borderId="1" applyNumberFormat="0" applyBorder="0" applyAlignment="0" applyProtection="0"/>
    <xf numFmtId="0" fontId="16" fillId="45" borderId="1" applyNumberFormat="0" applyBorder="0" applyAlignment="0" applyProtection="0"/>
    <xf numFmtId="0" fontId="16" fillId="37" borderId="1" applyNumberFormat="0" applyBorder="0" applyAlignment="0" applyProtection="0"/>
    <xf numFmtId="0" fontId="65" fillId="7" borderId="1" applyNumberFormat="0" applyBorder="0" applyAlignment="0" applyProtection="0"/>
    <xf numFmtId="0" fontId="16" fillId="46" borderId="1" applyNumberFormat="0" applyBorder="0" applyAlignment="0" applyProtection="0"/>
    <xf numFmtId="0" fontId="65" fillId="7" borderId="1" applyNumberFormat="0" applyBorder="0" applyAlignment="0" applyProtection="0"/>
    <xf numFmtId="0" fontId="16" fillId="46" borderId="1" applyNumberFormat="0" applyBorder="0" applyAlignment="0" applyProtection="0"/>
    <xf numFmtId="0" fontId="16" fillId="40" borderId="1" applyNumberFormat="0" applyBorder="0" applyAlignment="0" applyProtection="0"/>
    <xf numFmtId="0" fontId="65" fillId="8" borderId="1" applyNumberFormat="0" applyBorder="0" applyAlignment="0" applyProtection="0"/>
    <xf numFmtId="0" fontId="65" fillId="9" borderId="1" applyNumberFormat="0" applyBorder="0" applyAlignment="0" applyProtection="0"/>
    <xf numFmtId="0" fontId="65" fillId="10" borderId="1" applyNumberFormat="0" applyBorder="0" applyAlignment="0" applyProtection="0"/>
    <xf numFmtId="0" fontId="65" fillId="11" borderId="1" applyNumberFormat="0" applyBorder="0" applyAlignment="0" applyProtection="0"/>
    <xf numFmtId="0" fontId="65" fillId="12" borderId="1" applyNumberFormat="0" applyBorder="0" applyAlignment="0" applyProtection="0"/>
    <xf numFmtId="0" fontId="16" fillId="47" borderId="1" applyNumberFormat="0" applyBorder="0" applyAlignment="0" applyProtection="0"/>
    <xf numFmtId="0" fontId="65" fillId="12" borderId="1" applyNumberFormat="0" applyBorder="0" applyAlignment="0" applyProtection="0"/>
    <xf numFmtId="0" fontId="16" fillId="47" borderId="1" applyNumberFormat="0" applyBorder="0" applyAlignment="0" applyProtection="0"/>
    <xf numFmtId="0" fontId="16" fillId="38" borderId="1" applyNumberFormat="0" applyBorder="0" applyAlignment="0" applyProtection="0"/>
    <xf numFmtId="0" fontId="65" fillId="13" borderId="1" applyNumberFormat="0" applyBorder="0" applyAlignment="0" applyProtection="0"/>
    <xf numFmtId="0" fontId="65" fillId="14" borderId="1" applyNumberFormat="0" applyBorder="0" applyAlignment="0" applyProtection="0"/>
    <xf numFmtId="0" fontId="65" fillId="15" borderId="1" applyNumberFormat="0" applyBorder="0" applyAlignment="0" applyProtection="0"/>
    <xf numFmtId="43" fontId="16" fillId="0" borderId="1" applyFont="0" applyFill="0" applyBorder="0" applyAlignment="0" applyProtection="0"/>
    <xf numFmtId="44" fontId="65" fillId="0" borderId="1" applyFont="0" applyFill="0" applyBorder="0" applyAlignment="0" applyProtection="0"/>
    <xf numFmtId="44" fontId="16" fillId="0" borderId="1" applyFont="0" applyFill="0" applyBorder="0" applyAlignment="0" applyProtection="0"/>
    <xf numFmtId="44" fontId="65" fillId="0" borderId="1" applyFont="0" applyFill="0" applyBorder="0" applyAlignment="0" applyProtection="0"/>
    <xf numFmtId="44" fontId="16" fillId="0" borderId="1" applyFont="0" applyFill="0" applyBorder="0" applyAlignment="0" applyProtection="0"/>
    <xf numFmtId="0" fontId="16" fillId="70" borderId="1" applyNumberFormat="0" applyBorder="0" applyAlignment="0" applyProtection="0"/>
    <xf numFmtId="0" fontId="16" fillId="69" borderId="1" applyNumberFormat="0" applyBorder="0" applyAlignment="0" applyProtection="0"/>
    <xf numFmtId="0" fontId="28" fillId="68" borderId="1" applyNumberFormat="0" applyBorder="0" applyAlignment="0" applyProtection="0"/>
    <xf numFmtId="0" fontId="28" fillId="67" borderId="1" applyNumberFormat="0" applyBorder="0" applyAlignment="0" applyProtection="0"/>
    <xf numFmtId="0" fontId="16" fillId="66" borderId="1" applyNumberFormat="0" applyBorder="0" applyAlignment="0" applyProtection="0"/>
    <xf numFmtId="0" fontId="16" fillId="65" borderId="1" applyNumberFormat="0" applyBorder="0" applyAlignment="0" applyProtection="0"/>
    <xf numFmtId="0" fontId="28" fillId="64" borderId="1" applyNumberFormat="0" applyBorder="0" applyAlignment="0" applyProtection="0"/>
    <xf numFmtId="0" fontId="16" fillId="63" borderId="1" applyNumberFormat="0" applyBorder="0" applyAlignment="0" applyProtection="0"/>
    <xf numFmtId="0" fontId="28" fillId="62" borderId="1" applyNumberFormat="0" applyBorder="0" applyAlignment="0" applyProtection="0"/>
    <xf numFmtId="0" fontId="16" fillId="0" borderId="1"/>
    <xf numFmtId="0" fontId="28" fillId="61" borderId="1" applyNumberFormat="0" applyBorder="0" applyAlignment="0" applyProtection="0"/>
    <xf numFmtId="0" fontId="28" fillId="60" borderId="1" applyNumberFormat="0" applyBorder="0" applyAlignment="0" applyProtection="0"/>
    <xf numFmtId="0" fontId="16" fillId="59" borderId="1" applyNumberFormat="0" applyBorder="0" applyAlignment="0" applyProtection="0"/>
    <xf numFmtId="0" fontId="16" fillId="0" borderId="1"/>
    <xf numFmtId="0" fontId="28" fillId="58" borderId="1" applyNumberFormat="0" applyBorder="0" applyAlignment="0" applyProtection="0"/>
    <xf numFmtId="0" fontId="16" fillId="57" borderId="1" applyNumberFormat="0" applyBorder="0" applyAlignment="0" applyProtection="0"/>
    <xf numFmtId="0" fontId="28" fillId="56" borderId="1" applyNumberFormat="0" applyBorder="0" applyAlignment="0" applyProtection="0"/>
    <xf numFmtId="0" fontId="64" fillId="0" borderId="1" applyNumberFormat="0" applyFill="0" applyBorder="0" applyAlignment="0" applyProtection="0"/>
    <xf numFmtId="0" fontId="27" fillId="0" borderId="1" applyNumberFormat="0" applyFill="0" applyBorder="0" applyAlignment="0" applyProtection="0"/>
    <xf numFmtId="0" fontId="65" fillId="0" borderId="1"/>
    <xf numFmtId="0" fontId="65" fillId="0" borderId="1"/>
    <xf numFmtId="0" fontId="16" fillId="0" borderId="1"/>
    <xf numFmtId="0" fontId="65" fillId="0" borderId="1"/>
    <xf numFmtId="0" fontId="65" fillId="0" borderId="1"/>
    <xf numFmtId="0" fontId="65" fillId="0" borderId="1"/>
    <xf numFmtId="0" fontId="65" fillId="0" borderId="1"/>
    <xf numFmtId="0" fontId="68" fillId="52" borderId="1" applyNumberFormat="0" applyBorder="0" applyAlignment="0" applyProtection="0"/>
    <xf numFmtId="0" fontId="58" fillId="51" borderId="1" applyNumberFormat="0" applyBorder="0" applyAlignment="0" applyProtection="0"/>
    <xf numFmtId="0" fontId="57" fillId="50" borderId="1" applyNumberFormat="0" applyBorder="0" applyAlignment="0" applyProtection="0"/>
    <xf numFmtId="0" fontId="56" fillId="0" borderId="1" applyNumberFormat="0" applyFill="0" applyBorder="0" applyAlignment="0" applyProtection="0"/>
    <xf numFmtId="0" fontId="53" fillId="0" borderId="1" applyNumberFormat="0" applyFill="0" applyBorder="0" applyAlignment="0" applyProtection="0"/>
    <xf numFmtId="0" fontId="16" fillId="0" borderId="1"/>
    <xf numFmtId="0" fontId="65" fillId="34" borderId="8" applyNumberFormat="0" applyFont="0" applyAlignment="0" applyProtection="0"/>
    <xf numFmtId="0" fontId="65" fillId="34" borderId="8" applyNumberFormat="0" applyFont="0" applyAlignment="0" applyProtection="0"/>
    <xf numFmtId="0" fontId="16" fillId="34" borderId="8" applyNumberFormat="0" applyFont="0" applyAlignment="0" applyProtection="0"/>
    <xf numFmtId="9" fontId="16" fillId="0" borderId="1" applyFont="0" applyFill="0" applyBorder="0" applyAlignment="0" applyProtection="0"/>
    <xf numFmtId="9" fontId="65" fillId="0" borderId="1" applyFont="0" applyFill="0" applyBorder="0" applyAlignment="0" applyProtection="0"/>
    <xf numFmtId="0" fontId="67" fillId="0" borderId="9" applyNumberFormat="0" applyFill="0" applyAlignment="0" applyProtection="0"/>
    <xf numFmtId="0" fontId="15" fillId="0" borderId="1"/>
    <xf numFmtId="44" fontId="15" fillId="0" borderId="1" applyFont="0" applyFill="0" applyBorder="0" applyAlignment="0" applyProtection="0"/>
    <xf numFmtId="0" fontId="22" fillId="0" borderId="1"/>
    <xf numFmtId="0" fontId="14" fillId="0" borderId="1"/>
    <xf numFmtId="44" fontId="14" fillId="0" borderId="1" applyFont="0" applyFill="0" applyBorder="0" applyAlignment="0" applyProtection="0"/>
    <xf numFmtId="0" fontId="14" fillId="0" borderId="1"/>
    <xf numFmtId="44" fontId="14" fillId="0" borderId="1" applyFont="0" applyFill="0" applyBorder="0" applyAlignment="0" applyProtection="0"/>
    <xf numFmtId="0" fontId="14" fillId="43" borderId="1" applyNumberFormat="0" applyBorder="0" applyAlignment="0" applyProtection="0"/>
    <xf numFmtId="0" fontId="14" fillId="43" borderId="1" applyNumberFormat="0" applyBorder="0" applyAlignment="0" applyProtection="0"/>
    <xf numFmtId="0" fontId="14" fillId="35" borderId="1" applyNumberFormat="0" applyBorder="0" applyAlignment="0" applyProtection="0"/>
    <xf numFmtId="0" fontId="14" fillId="44" borderId="1" applyNumberFormat="0" applyBorder="0" applyAlignment="0" applyProtection="0"/>
    <xf numFmtId="0" fontId="14" fillId="44" borderId="1" applyNumberFormat="0" applyBorder="0" applyAlignment="0" applyProtection="0"/>
    <xf numFmtId="0" fontId="14" fillId="36" borderId="1" applyNumberFormat="0" applyBorder="0" applyAlignment="0" applyProtection="0"/>
    <xf numFmtId="0" fontId="14" fillId="45" borderId="1" applyNumberFormat="0" applyBorder="0" applyAlignment="0" applyProtection="0"/>
    <xf numFmtId="0" fontId="14" fillId="45" borderId="1" applyNumberFormat="0" applyBorder="0" applyAlignment="0" applyProtection="0"/>
    <xf numFmtId="0" fontId="14" fillId="37" borderId="1" applyNumberFormat="0" applyBorder="0" applyAlignment="0" applyProtection="0"/>
    <xf numFmtId="0" fontId="14" fillId="46" borderId="1" applyNumberFormat="0" applyBorder="0" applyAlignment="0" applyProtection="0"/>
    <xf numFmtId="0" fontId="14" fillId="46" borderId="1" applyNumberFormat="0" applyBorder="0" applyAlignment="0" applyProtection="0"/>
    <xf numFmtId="0" fontId="14" fillId="40" borderId="1" applyNumberFormat="0" applyBorder="0" applyAlignment="0" applyProtection="0"/>
    <xf numFmtId="0" fontId="14" fillId="47" borderId="1" applyNumberFormat="0" applyBorder="0" applyAlignment="0" applyProtection="0"/>
    <xf numFmtId="0" fontId="14" fillId="47" borderId="1" applyNumberFormat="0" applyBorder="0" applyAlignment="0" applyProtection="0"/>
    <xf numFmtId="0" fontId="14" fillId="38" borderId="1" applyNumberFormat="0" applyBorder="0" applyAlignment="0" applyProtection="0"/>
    <xf numFmtId="43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0" fontId="14" fillId="0" borderId="1"/>
    <xf numFmtId="0" fontId="14" fillId="0" borderId="1"/>
    <xf numFmtId="0" fontId="14" fillId="0" borderId="1"/>
    <xf numFmtId="0" fontId="14" fillId="34" borderId="8" applyNumberFormat="0" applyFont="0" applyAlignment="0" applyProtection="0"/>
    <xf numFmtId="9" fontId="14" fillId="0" borderId="1" applyFont="0" applyFill="0" applyBorder="0" applyAlignment="0" applyProtection="0"/>
    <xf numFmtId="44" fontId="66" fillId="0" borderId="1" applyFont="0" applyFill="0" applyBorder="0" applyAlignment="0" applyProtection="0"/>
    <xf numFmtId="0" fontId="14" fillId="43" borderId="1" applyNumberFormat="0" applyBorder="0" applyAlignment="0" applyProtection="0"/>
    <xf numFmtId="0" fontId="14" fillId="43" borderId="1" applyNumberFormat="0" applyBorder="0" applyAlignment="0" applyProtection="0"/>
    <xf numFmtId="0" fontId="14" fillId="35" borderId="1" applyNumberFormat="0" applyBorder="0" applyAlignment="0" applyProtection="0"/>
    <xf numFmtId="0" fontId="14" fillId="44" borderId="1" applyNumberFormat="0" applyBorder="0" applyAlignment="0" applyProtection="0"/>
    <xf numFmtId="0" fontId="14" fillId="44" borderId="1" applyNumberFormat="0" applyBorder="0" applyAlignment="0" applyProtection="0"/>
    <xf numFmtId="0" fontId="14" fillId="36" borderId="1" applyNumberFormat="0" applyBorder="0" applyAlignment="0" applyProtection="0"/>
    <xf numFmtId="0" fontId="14" fillId="45" borderId="1" applyNumberFormat="0" applyBorder="0" applyAlignment="0" applyProtection="0"/>
    <xf numFmtId="0" fontId="14" fillId="45" borderId="1" applyNumberFormat="0" applyBorder="0" applyAlignment="0" applyProtection="0"/>
    <xf numFmtId="0" fontId="14" fillId="37" borderId="1" applyNumberFormat="0" applyBorder="0" applyAlignment="0" applyProtection="0"/>
    <xf numFmtId="0" fontId="14" fillId="46" borderId="1" applyNumberFormat="0" applyBorder="0" applyAlignment="0" applyProtection="0"/>
    <xf numFmtId="0" fontId="14" fillId="46" borderId="1" applyNumberFormat="0" applyBorder="0" applyAlignment="0" applyProtection="0"/>
    <xf numFmtId="0" fontId="14" fillId="40" borderId="1" applyNumberFormat="0" applyBorder="0" applyAlignment="0" applyProtection="0"/>
    <xf numFmtId="0" fontId="14" fillId="47" borderId="1" applyNumberFormat="0" applyBorder="0" applyAlignment="0" applyProtection="0"/>
    <xf numFmtId="0" fontId="14" fillId="47" borderId="1" applyNumberFormat="0" applyBorder="0" applyAlignment="0" applyProtection="0"/>
    <xf numFmtId="0" fontId="14" fillId="38" borderId="1" applyNumberFormat="0" applyBorder="0" applyAlignment="0" applyProtection="0"/>
    <xf numFmtId="43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0" fontId="14" fillId="70" borderId="1" applyNumberFormat="0" applyBorder="0" applyAlignment="0" applyProtection="0"/>
    <xf numFmtId="0" fontId="14" fillId="69" borderId="1" applyNumberFormat="0" applyBorder="0" applyAlignment="0" applyProtection="0"/>
    <xf numFmtId="0" fontId="14" fillId="66" borderId="1" applyNumberFormat="0" applyBorder="0" applyAlignment="0" applyProtection="0"/>
    <xf numFmtId="0" fontId="14" fillId="65" borderId="1" applyNumberFormat="0" applyBorder="0" applyAlignment="0" applyProtection="0"/>
    <xf numFmtId="0" fontId="14" fillId="63" borderId="1" applyNumberFormat="0" applyBorder="0" applyAlignment="0" applyProtection="0"/>
    <xf numFmtId="0" fontId="14" fillId="0" borderId="1"/>
    <xf numFmtId="0" fontId="14" fillId="59" borderId="1" applyNumberFormat="0" applyBorder="0" applyAlignment="0" applyProtection="0"/>
    <xf numFmtId="0" fontId="14" fillId="0" borderId="1"/>
    <xf numFmtId="0" fontId="14" fillId="57" borderId="1" applyNumberFormat="0" applyBorder="0" applyAlignment="0" applyProtection="0"/>
    <xf numFmtId="0" fontId="14" fillId="0" borderId="1"/>
    <xf numFmtId="0" fontId="14" fillId="0" borderId="1"/>
    <xf numFmtId="0" fontId="14" fillId="34" borderId="8" applyNumberFormat="0" applyFont="0" applyAlignment="0" applyProtection="0"/>
    <xf numFmtId="9" fontId="14" fillId="0" borderId="1" applyFont="0" applyFill="0" applyBorder="0" applyAlignment="0" applyProtection="0"/>
    <xf numFmtId="0" fontId="13" fillId="0" borderId="1"/>
    <xf numFmtId="44" fontId="13" fillId="0" borderId="1" applyFont="0" applyFill="0" applyBorder="0" applyAlignment="0" applyProtection="0"/>
    <xf numFmtId="0" fontId="12" fillId="0" borderId="1"/>
    <xf numFmtId="0" fontId="11" fillId="0" borderId="1"/>
    <xf numFmtId="0" fontId="22" fillId="0" borderId="1"/>
    <xf numFmtId="0" fontId="10" fillId="0" borderId="1"/>
    <xf numFmtId="44" fontId="10" fillId="0" borderId="1" applyFont="0" applyFill="0" applyBorder="0" applyAlignment="0" applyProtection="0"/>
    <xf numFmtId="0" fontId="72" fillId="0" borderId="1" applyNumberFormat="0" applyFill="0" applyBorder="0" applyProtection="0">
      <alignment vertical="top" wrapText="1"/>
    </xf>
    <xf numFmtId="0" fontId="10" fillId="34" borderId="8" applyNumberFormat="0" applyFont="0" applyAlignment="0" applyProtection="0"/>
    <xf numFmtId="0" fontId="10" fillId="35" borderId="1" applyNumberFormat="0" applyBorder="0" applyAlignment="0" applyProtection="0"/>
    <xf numFmtId="0" fontId="10" fillId="57" borderId="1" applyNumberFormat="0" applyBorder="0" applyAlignment="0" applyProtection="0"/>
    <xf numFmtId="0" fontId="10" fillId="36" borderId="1" applyNumberFormat="0" applyBorder="0" applyAlignment="0" applyProtection="0"/>
    <xf numFmtId="0" fontId="10" fillId="59" borderId="1" applyNumberFormat="0" applyBorder="0" applyAlignment="0" applyProtection="0"/>
    <xf numFmtId="0" fontId="10" fillId="37" borderId="1" applyNumberFormat="0" applyBorder="0" applyAlignment="0" applyProtection="0"/>
    <xf numFmtId="0" fontId="10" fillId="38" borderId="1" applyNumberFormat="0" applyBorder="0" applyAlignment="0" applyProtection="0"/>
    <xf numFmtId="0" fontId="10" fillId="40" borderId="1" applyNumberFormat="0" applyBorder="0" applyAlignment="0" applyProtection="0"/>
    <xf numFmtId="0" fontId="10" fillId="63" borderId="1" applyNumberFormat="0" applyBorder="0" applyAlignment="0" applyProtection="0"/>
    <xf numFmtId="0" fontId="10" fillId="65" borderId="1" applyNumberFormat="0" applyBorder="0" applyAlignment="0" applyProtection="0"/>
    <xf numFmtId="0" fontId="10" fillId="66" borderId="1" applyNumberFormat="0" applyBorder="0" applyAlignment="0" applyProtection="0"/>
    <xf numFmtId="0" fontId="10" fillId="69" borderId="1" applyNumberFormat="0" applyBorder="0" applyAlignment="0" applyProtection="0"/>
    <xf numFmtId="0" fontId="10" fillId="70" borderId="1" applyNumberFormat="0" applyBorder="0" applyAlignment="0" applyProtection="0"/>
    <xf numFmtId="0" fontId="74" fillId="0" borderId="1"/>
    <xf numFmtId="0" fontId="17" fillId="0" borderId="1" applyNumberFormat="0" applyFill="0" applyBorder="0" applyProtection="0">
      <alignment vertical="top" wrapText="1"/>
    </xf>
    <xf numFmtId="0" fontId="9" fillId="0" borderId="1"/>
    <xf numFmtId="44" fontId="9" fillId="0" borderId="1" applyFont="0" applyFill="0" applyBorder="0" applyAlignment="0" applyProtection="0"/>
    <xf numFmtId="0" fontId="9" fillId="43" borderId="1" applyNumberFormat="0" applyBorder="0" applyAlignment="0" applyProtection="0"/>
    <xf numFmtId="0" fontId="9" fillId="43" borderId="1" applyNumberFormat="0" applyBorder="0" applyAlignment="0" applyProtection="0"/>
    <xf numFmtId="0" fontId="9" fillId="35" borderId="1" applyNumberFormat="0" applyBorder="0" applyAlignment="0" applyProtection="0"/>
    <xf numFmtId="0" fontId="9" fillId="44" borderId="1" applyNumberFormat="0" applyBorder="0" applyAlignment="0" applyProtection="0"/>
    <xf numFmtId="0" fontId="9" fillId="44" borderId="1" applyNumberFormat="0" applyBorder="0" applyAlignment="0" applyProtection="0"/>
    <xf numFmtId="0" fontId="9" fillId="36" borderId="1" applyNumberFormat="0" applyBorder="0" applyAlignment="0" applyProtection="0"/>
    <xf numFmtId="0" fontId="9" fillId="45" borderId="1" applyNumberFormat="0" applyBorder="0" applyAlignment="0" applyProtection="0"/>
    <xf numFmtId="0" fontId="9" fillId="45" borderId="1" applyNumberFormat="0" applyBorder="0" applyAlignment="0" applyProtection="0"/>
    <xf numFmtId="0" fontId="9" fillId="37" borderId="1" applyNumberFormat="0" applyBorder="0" applyAlignment="0" applyProtection="0"/>
    <xf numFmtId="0" fontId="9" fillId="46" borderId="1" applyNumberFormat="0" applyBorder="0" applyAlignment="0" applyProtection="0"/>
    <xf numFmtId="0" fontId="9" fillId="46" borderId="1" applyNumberFormat="0" applyBorder="0" applyAlignment="0" applyProtection="0"/>
    <xf numFmtId="0" fontId="9" fillId="40" borderId="1" applyNumberFormat="0" applyBorder="0" applyAlignment="0" applyProtection="0"/>
    <xf numFmtId="0" fontId="9" fillId="47" borderId="1" applyNumberFormat="0" applyBorder="0" applyAlignment="0" applyProtection="0"/>
    <xf numFmtId="0" fontId="9" fillId="47" borderId="1" applyNumberFormat="0" applyBorder="0" applyAlignment="0" applyProtection="0"/>
    <xf numFmtId="0" fontId="9" fillId="38" borderId="1" applyNumberFormat="0" applyBorder="0" applyAlignment="0" applyProtection="0"/>
    <xf numFmtId="43" fontId="9" fillId="0" borderId="1" applyFont="0" applyFill="0" applyBorder="0" applyAlignment="0" applyProtection="0"/>
    <xf numFmtId="44" fontId="9" fillId="0" borderId="1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9" fillId="34" borderId="8" applyNumberFormat="0" applyFont="0" applyAlignment="0" applyProtection="0"/>
    <xf numFmtId="9" fontId="9" fillId="0" borderId="1" applyFont="0" applyFill="0" applyBorder="0" applyAlignment="0" applyProtection="0"/>
    <xf numFmtId="44" fontId="17" fillId="0" borderId="1" applyFont="0" applyFill="0" applyBorder="0" applyAlignment="0" applyProtection="0"/>
    <xf numFmtId="0" fontId="17" fillId="0" borderId="1" applyNumberFormat="0" applyFill="0" applyBorder="0" applyProtection="0">
      <alignment vertical="top" wrapText="1"/>
    </xf>
    <xf numFmtId="0" fontId="19" fillId="4" borderId="1" applyNumberFormat="0" applyBorder="0" applyAlignment="0" applyProtection="0"/>
    <xf numFmtId="0" fontId="9" fillId="43" borderId="1" applyNumberFormat="0" applyBorder="0" applyAlignment="0" applyProtection="0"/>
    <xf numFmtId="0" fontId="19" fillId="4" borderId="1" applyNumberFormat="0" applyBorder="0" applyAlignment="0" applyProtection="0"/>
    <xf numFmtId="0" fontId="9" fillId="43" borderId="1" applyNumberFormat="0" applyBorder="0" applyAlignment="0" applyProtection="0"/>
    <xf numFmtId="0" fontId="9" fillId="35" borderId="1" applyNumberFormat="0" applyBorder="0" applyAlignment="0" applyProtection="0"/>
    <xf numFmtId="0" fontId="19" fillId="5" borderId="1" applyNumberFormat="0" applyBorder="0" applyAlignment="0" applyProtection="0"/>
    <xf numFmtId="0" fontId="9" fillId="44" borderId="1" applyNumberFormat="0" applyBorder="0" applyAlignment="0" applyProtection="0"/>
    <xf numFmtId="0" fontId="19" fillId="5" borderId="1" applyNumberFormat="0" applyBorder="0" applyAlignment="0" applyProtection="0"/>
    <xf numFmtId="0" fontId="9" fillId="44" borderId="1" applyNumberFormat="0" applyBorder="0" applyAlignment="0" applyProtection="0"/>
    <xf numFmtId="0" fontId="9" fillId="36" borderId="1" applyNumberFormat="0" applyBorder="0" applyAlignment="0" applyProtection="0"/>
    <xf numFmtId="0" fontId="19" fillId="6" borderId="1" applyNumberFormat="0" applyBorder="0" applyAlignment="0" applyProtection="0"/>
    <xf numFmtId="0" fontId="9" fillId="45" borderId="1" applyNumberFormat="0" applyBorder="0" applyAlignment="0" applyProtection="0"/>
    <xf numFmtId="0" fontId="19" fillId="6" borderId="1" applyNumberFormat="0" applyBorder="0" applyAlignment="0" applyProtection="0"/>
    <xf numFmtId="0" fontId="9" fillId="45" borderId="1" applyNumberFormat="0" applyBorder="0" applyAlignment="0" applyProtection="0"/>
    <xf numFmtId="0" fontId="9" fillId="37" borderId="1" applyNumberFormat="0" applyBorder="0" applyAlignment="0" applyProtection="0"/>
    <xf numFmtId="0" fontId="19" fillId="7" borderId="1" applyNumberFormat="0" applyBorder="0" applyAlignment="0" applyProtection="0"/>
    <xf numFmtId="0" fontId="9" fillId="46" borderId="1" applyNumberFormat="0" applyBorder="0" applyAlignment="0" applyProtection="0"/>
    <xf numFmtId="0" fontId="19" fillId="7" borderId="1" applyNumberFormat="0" applyBorder="0" applyAlignment="0" applyProtection="0"/>
    <xf numFmtId="0" fontId="9" fillId="46" borderId="1" applyNumberFormat="0" applyBorder="0" applyAlignment="0" applyProtection="0"/>
    <xf numFmtId="0" fontId="9" fillId="40" borderId="1" applyNumberFormat="0" applyBorder="0" applyAlignment="0" applyProtection="0"/>
    <xf numFmtId="0" fontId="19" fillId="8" borderId="1" applyNumberFormat="0" applyBorder="0" applyAlignment="0" applyProtection="0"/>
    <xf numFmtId="0" fontId="19" fillId="9" borderId="1" applyNumberFormat="0" applyBorder="0" applyAlignment="0" applyProtection="0"/>
    <xf numFmtId="0" fontId="19" fillId="10" borderId="1" applyNumberFormat="0" applyBorder="0" applyAlignment="0" applyProtection="0"/>
    <xf numFmtId="0" fontId="19" fillId="11" borderId="1" applyNumberFormat="0" applyBorder="0" applyAlignment="0" applyProtection="0"/>
    <xf numFmtId="0" fontId="19" fillId="12" borderId="1" applyNumberFormat="0" applyBorder="0" applyAlignment="0" applyProtection="0"/>
    <xf numFmtId="0" fontId="9" fillId="47" borderId="1" applyNumberFormat="0" applyBorder="0" applyAlignment="0" applyProtection="0"/>
    <xf numFmtId="0" fontId="19" fillId="12" borderId="1" applyNumberFormat="0" applyBorder="0" applyAlignment="0" applyProtection="0"/>
    <xf numFmtId="0" fontId="9" fillId="47" borderId="1" applyNumberFormat="0" applyBorder="0" applyAlignment="0" applyProtection="0"/>
    <xf numFmtId="0" fontId="9" fillId="38" borderId="1" applyNumberFormat="0" applyBorder="0" applyAlignment="0" applyProtection="0"/>
    <xf numFmtId="0" fontId="19" fillId="13" borderId="1" applyNumberFormat="0" applyBorder="0" applyAlignment="0" applyProtection="0"/>
    <xf numFmtId="0" fontId="19" fillId="14" borderId="1" applyNumberFormat="0" applyBorder="0" applyAlignment="0" applyProtection="0"/>
    <xf numFmtId="0" fontId="19" fillId="15" borderId="1" applyNumberFormat="0" applyBorder="0" applyAlignment="0" applyProtection="0"/>
    <xf numFmtId="43" fontId="9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9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9" fillId="0" borderId="1" applyFont="0" applyFill="0" applyBorder="0" applyAlignment="0" applyProtection="0"/>
    <xf numFmtId="0" fontId="9" fillId="70" borderId="1" applyNumberFormat="0" applyBorder="0" applyAlignment="0" applyProtection="0"/>
    <xf numFmtId="0" fontId="9" fillId="69" borderId="1" applyNumberFormat="0" applyBorder="0" applyAlignment="0" applyProtection="0"/>
    <xf numFmtId="0" fontId="9" fillId="66" borderId="1" applyNumberFormat="0" applyBorder="0" applyAlignment="0" applyProtection="0"/>
    <xf numFmtId="0" fontId="9" fillId="65" borderId="1" applyNumberFormat="0" applyBorder="0" applyAlignment="0" applyProtection="0"/>
    <xf numFmtId="0" fontId="9" fillId="63" borderId="1" applyNumberFormat="0" applyBorder="0" applyAlignment="0" applyProtection="0"/>
    <xf numFmtId="0" fontId="9" fillId="0" borderId="1"/>
    <xf numFmtId="0" fontId="9" fillId="59" borderId="1" applyNumberFormat="0" applyBorder="0" applyAlignment="0" applyProtection="0"/>
    <xf numFmtId="0" fontId="9" fillId="0" borderId="1"/>
    <xf numFmtId="0" fontId="9" fillId="57" borderId="1" applyNumberFormat="0" applyBorder="0" applyAlignment="0" applyProtection="0"/>
    <xf numFmtId="0" fontId="19" fillId="0" borderId="1"/>
    <xf numFmtId="0" fontId="19" fillId="0" borderId="1"/>
    <xf numFmtId="0" fontId="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9" fillId="0" borderId="1"/>
    <xf numFmtId="0" fontId="19" fillId="34" borderId="8" applyNumberFormat="0" applyFont="0" applyAlignment="0" applyProtection="0"/>
    <xf numFmtId="0" fontId="19" fillId="34" borderId="8" applyNumberFormat="0" applyFont="0" applyAlignment="0" applyProtection="0"/>
    <xf numFmtId="0" fontId="9" fillId="34" borderId="8" applyNumberFormat="0" applyFont="0" applyAlignment="0" applyProtection="0"/>
    <xf numFmtId="9" fontId="9" fillId="0" borderId="1" applyFont="0" applyFill="0" applyBorder="0" applyAlignment="0" applyProtection="0"/>
    <xf numFmtId="9" fontId="19" fillId="0" borderId="1" applyFont="0" applyFill="0" applyBorder="0" applyAlignment="0" applyProtection="0"/>
    <xf numFmtId="0" fontId="21" fillId="0" borderId="9" applyNumberFormat="0" applyFill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43" borderId="1" applyNumberFormat="0" applyBorder="0" applyAlignment="0" applyProtection="0"/>
    <xf numFmtId="0" fontId="9" fillId="43" borderId="1" applyNumberFormat="0" applyBorder="0" applyAlignment="0" applyProtection="0"/>
    <xf numFmtId="0" fontId="9" fillId="35" borderId="1" applyNumberFormat="0" applyBorder="0" applyAlignment="0" applyProtection="0"/>
    <xf numFmtId="0" fontId="9" fillId="44" borderId="1" applyNumberFormat="0" applyBorder="0" applyAlignment="0" applyProtection="0"/>
    <xf numFmtId="0" fontId="9" fillId="44" borderId="1" applyNumberFormat="0" applyBorder="0" applyAlignment="0" applyProtection="0"/>
    <xf numFmtId="0" fontId="9" fillId="36" borderId="1" applyNumberFormat="0" applyBorder="0" applyAlignment="0" applyProtection="0"/>
    <xf numFmtId="0" fontId="9" fillId="45" borderId="1" applyNumberFormat="0" applyBorder="0" applyAlignment="0" applyProtection="0"/>
    <xf numFmtId="0" fontId="9" fillId="45" borderId="1" applyNumberFormat="0" applyBorder="0" applyAlignment="0" applyProtection="0"/>
    <xf numFmtId="0" fontId="9" fillId="37" borderId="1" applyNumberFormat="0" applyBorder="0" applyAlignment="0" applyProtection="0"/>
    <xf numFmtId="0" fontId="9" fillId="46" borderId="1" applyNumberFormat="0" applyBorder="0" applyAlignment="0" applyProtection="0"/>
    <xf numFmtId="0" fontId="9" fillId="46" borderId="1" applyNumberFormat="0" applyBorder="0" applyAlignment="0" applyProtection="0"/>
    <xf numFmtId="0" fontId="9" fillId="40" borderId="1" applyNumberFormat="0" applyBorder="0" applyAlignment="0" applyProtection="0"/>
    <xf numFmtId="0" fontId="9" fillId="47" borderId="1" applyNumberFormat="0" applyBorder="0" applyAlignment="0" applyProtection="0"/>
    <xf numFmtId="0" fontId="9" fillId="47" borderId="1" applyNumberFormat="0" applyBorder="0" applyAlignment="0" applyProtection="0"/>
    <xf numFmtId="0" fontId="9" fillId="38" borderId="1" applyNumberFormat="0" applyBorder="0" applyAlignment="0" applyProtection="0"/>
    <xf numFmtId="43" fontId="9" fillId="0" borderId="1" applyFont="0" applyFill="0" applyBorder="0" applyAlignment="0" applyProtection="0"/>
    <xf numFmtId="44" fontId="9" fillId="0" borderId="1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9" fillId="34" borderId="8" applyNumberFormat="0" applyFont="0" applyAlignment="0" applyProtection="0"/>
    <xf numFmtId="9" fontId="9" fillId="0" borderId="1" applyFont="0" applyFill="0" applyBorder="0" applyAlignment="0" applyProtection="0"/>
    <xf numFmtId="44" fontId="17" fillId="0" borderId="1" applyFont="0" applyFill="0" applyBorder="0" applyAlignment="0" applyProtection="0"/>
    <xf numFmtId="0" fontId="9" fillId="43" borderId="1" applyNumberFormat="0" applyBorder="0" applyAlignment="0" applyProtection="0"/>
    <xf numFmtId="0" fontId="9" fillId="43" borderId="1" applyNumberFormat="0" applyBorder="0" applyAlignment="0" applyProtection="0"/>
    <xf numFmtId="0" fontId="9" fillId="35" borderId="1" applyNumberFormat="0" applyBorder="0" applyAlignment="0" applyProtection="0"/>
    <xf numFmtId="0" fontId="9" fillId="44" borderId="1" applyNumberFormat="0" applyBorder="0" applyAlignment="0" applyProtection="0"/>
    <xf numFmtId="0" fontId="9" fillId="44" borderId="1" applyNumberFormat="0" applyBorder="0" applyAlignment="0" applyProtection="0"/>
    <xf numFmtId="0" fontId="9" fillId="36" borderId="1" applyNumberFormat="0" applyBorder="0" applyAlignment="0" applyProtection="0"/>
    <xf numFmtId="0" fontId="9" fillId="45" borderId="1" applyNumberFormat="0" applyBorder="0" applyAlignment="0" applyProtection="0"/>
    <xf numFmtId="0" fontId="9" fillId="45" borderId="1" applyNumberFormat="0" applyBorder="0" applyAlignment="0" applyProtection="0"/>
    <xf numFmtId="0" fontId="9" fillId="37" borderId="1" applyNumberFormat="0" applyBorder="0" applyAlignment="0" applyProtection="0"/>
    <xf numFmtId="0" fontId="9" fillId="46" borderId="1" applyNumberFormat="0" applyBorder="0" applyAlignment="0" applyProtection="0"/>
    <xf numFmtId="0" fontId="9" fillId="46" borderId="1" applyNumberFormat="0" applyBorder="0" applyAlignment="0" applyProtection="0"/>
    <xf numFmtId="0" fontId="9" fillId="40" borderId="1" applyNumberFormat="0" applyBorder="0" applyAlignment="0" applyProtection="0"/>
    <xf numFmtId="0" fontId="9" fillId="47" borderId="1" applyNumberFormat="0" applyBorder="0" applyAlignment="0" applyProtection="0"/>
    <xf numFmtId="0" fontId="9" fillId="47" borderId="1" applyNumberFormat="0" applyBorder="0" applyAlignment="0" applyProtection="0"/>
    <xf numFmtId="0" fontId="9" fillId="38" borderId="1" applyNumberFormat="0" applyBorder="0" applyAlignment="0" applyProtection="0"/>
    <xf numFmtId="43" fontId="9" fillId="0" borderId="1" applyFont="0" applyFill="0" applyBorder="0" applyAlignment="0" applyProtection="0"/>
    <xf numFmtId="44" fontId="9" fillId="0" borderId="1" applyFont="0" applyFill="0" applyBorder="0" applyAlignment="0" applyProtection="0"/>
    <xf numFmtId="44" fontId="9" fillId="0" borderId="1" applyFont="0" applyFill="0" applyBorder="0" applyAlignment="0" applyProtection="0"/>
    <xf numFmtId="0" fontId="9" fillId="70" borderId="1" applyNumberFormat="0" applyBorder="0" applyAlignment="0" applyProtection="0"/>
    <xf numFmtId="0" fontId="9" fillId="69" borderId="1" applyNumberFormat="0" applyBorder="0" applyAlignment="0" applyProtection="0"/>
    <xf numFmtId="0" fontId="9" fillId="66" borderId="1" applyNumberFormat="0" applyBorder="0" applyAlignment="0" applyProtection="0"/>
    <xf numFmtId="0" fontId="9" fillId="65" borderId="1" applyNumberFormat="0" applyBorder="0" applyAlignment="0" applyProtection="0"/>
    <xf numFmtId="0" fontId="9" fillId="63" borderId="1" applyNumberFormat="0" applyBorder="0" applyAlignment="0" applyProtection="0"/>
    <xf numFmtId="0" fontId="9" fillId="0" borderId="1"/>
    <xf numFmtId="0" fontId="9" fillId="59" borderId="1" applyNumberFormat="0" applyBorder="0" applyAlignment="0" applyProtection="0"/>
    <xf numFmtId="0" fontId="9" fillId="0" borderId="1"/>
    <xf numFmtId="0" fontId="9" fillId="57" borderId="1" applyNumberFormat="0" applyBorder="0" applyAlignment="0" applyProtection="0"/>
    <xf numFmtId="0" fontId="9" fillId="0" borderId="1"/>
    <xf numFmtId="0" fontId="9" fillId="0" borderId="1"/>
    <xf numFmtId="0" fontId="9" fillId="34" borderId="8" applyNumberFormat="0" applyFont="0" applyAlignment="0" applyProtection="0"/>
    <xf numFmtId="9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0" fontId="9" fillId="0" borderId="1"/>
    <xf numFmtId="9" fontId="17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17" fillId="0" borderId="1" applyNumberFormat="0" applyFill="0" applyBorder="0" applyProtection="0">
      <alignment vertical="top" wrapText="1"/>
    </xf>
    <xf numFmtId="0" fontId="9" fillId="34" borderId="8" applyNumberFormat="0" applyFont="0" applyAlignment="0" applyProtection="0"/>
    <xf numFmtId="0" fontId="9" fillId="35" borderId="1" applyNumberFormat="0" applyBorder="0" applyAlignment="0" applyProtection="0"/>
    <xf numFmtId="0" fontId="9" fillId="57" borderId="1" applyNumberFormat="0" applyBorder="0" applyAlignment="0" applyProtection="0"/>
    <xf numFmtId="0" fontId="9" fillId="36" borderId="1" applyNumberFormat="0" applyBorder="0" applyAlignment="0" applyProtection="0"/>
    <xf numFmtId="0" fontId="9" fillId="59" borderId="1" applyNumberFormat="0" applyBorder="0" applyAlignment="0" applyProtection="0"/>
    <xf numFmtId="0" fontId="9" fillId="37" borderId="1" applyNumberFormat="0" applyBorder="0" applyAlignment="0" applyProtection="0"/>
    <xf numFmtId="0" fontId="9" fillId="38" borderId="1" applyNumberFormat="0" applyBorder="0" applyAlignment="0" applyProtection="0"/>
    <xf numFmtId="0" fontId="9" fillId="40" borderId="1" applyNumberFormat="0" applyBorder="0" applyAlignment="0" applyProtection="0"/>
    <xf numFmtId="0" fontId="9" fillId="63" borderId="1" applyNumberFormat="0" applyBorder="0" applyAlignment="0" applyProtection="0"/>
    <xf numFmtId="0" fontId="9" fillId="65" borderId="1" applyNumberFormat="0" applyBorder="0" applyAlignment="0" applyProtection="0"/>
    <xf numFmtId="0" fontId="9" fillId="66" borderId="1" applyNumberFormat="0" applyBorder="0" applyAlignment="0" applyProtection="0"/>
    <xf numFmtId="0" fontId="9" fillId="69" borderId="1" applyNumberFormat="0" applyBorder="0" applyAlignment="0" applyProtection="0"/>
    <xf numFmtId="0" fontId="9" fillId="70" borderId="1" applyNumberFormat="0" applyBorder="0" applyAlignment="0" applyProtection="0"/>
    <xf numFmtId="0" fontId="77" fillId="0" borderId="1" applyNumberFormat="0" applyFill="0" applyBorder="0" applyProtection="0">
      <alignment vertical="top" wrapText="1"/>
    </xf>
    <xf numFmtId="0" fontId="8" fillId="0" borderId="1"/>
    <xf numFmtId="44" fontId="8" fillId="0" borderId="1" applyFont="0" applyFill="0" applyBorder="0" applyAlignment="0" applyProtection="0"/>
    <xf numFmtId="0" fontId="8" fillId="34" borderId="8" applyNumberFormat="0" applyFont="0" applyAlignment="0" applyProtection="0"/>
    <xf numFmtId="0" fontId="8" fillId="35" borderId="1" applyNumberFormat="0" applyBorder="0" applyAlignment="0" applyProtection="0"/>
    <xf numFmtId="0" fontId="8" fillId="57" borderId="1" applyNumberFormat="0" applyBorder="0" applyAlignment="0" applyProtection="0"/>
    <xf numFmtId="0" fontId="8" fillId="36" borderId="1" applyNumberFormat="0" applyBorder="0" applyAlignment="0" applyProtection="0"/>
    <xf numFmtId="0" fontId="8" fillId="59" borderId="1" applyNumberFormat="0" applyBorder="0" applyAlignment="0" applyProtection="0"/>
    <xf numFmtId="0" fontId="8" fillId="37" borderId="1" applyNumberFormat="0" applyBorder="0" applyAlignment="0" applyProtection="0"/>
    <xf numFmtId="0" fontId="8" fillId="38" borderId="1" applyNumberFormat="0" applyBorder="0" applyAlignment="0" applyProtection="0"/>
    <xf numFmtId="0" fontId="8" fillId="40" borderId="1" applyNumberFormat="0" applyBorder="0" applyAlignment="0" applyProtection="0"/>
    <xf numFmtId="0" fontId="8" fillId="63" borderId="1" applyNumberFormat="0" applyBorder="0" applyAlignment="0" applyProtection="0"/>
    <xf numFmtId="0" fontId="8" fillId="65" borderId="1" applyNumberFormat="0" applyBorder="0" applyAlignment="0" applyProtection="0"/>
    <xf numFmtId="0" fontId="8" fillId="66" borderId="1" applyNumberFormat="0" applyBorder="0" applyAlignment="0" applyProtection="0"/>
    <xf numFmtId="0" fontId="8" fillId="69" borderId="1" applyNumberFormat="0" applyBorder="0" applyAlignment="0" applyProtection="0"/>
    <xf numFmtId="0" fontId="8" fillId="70" borderId="1" applyNumberFormat="0" applyBorder="0" applyAlignment="0" applyProtection="0"/>
    <xf numFmtId="0" fontId="80" fillId="0" borderId="1" applyNumberForma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6" fillId="0" borderId="1"/>
    <xf numFmtId="0" fontId="6" fillId="34" borderId="8" applyNumberFormat="0" applyFont="0" applyAlignment="0" applyProtection="0"/>
    <xf numFmtId="0" fontId="6" fillId="35" borderId="1" applyNumberFormat="0" applyBorder="0" applyAlignment="0" applyProtection="0"/>
    <xf numFmtId="0" fontId="6" fillId="57" borderId="1" applyNumberFormat="0" applyBorder="0" applyAlignment="0" applyProtection="0"/>
    <xf numFmtId="0" fontId="6" fillId="36" borderId="1" applyNumberFormat="0" applyBorder="0" applyAlignment="0" applyProtection="0"/>
    <xf numFmtId="0" fontId="6" fillId="59" borderId="1" applyNumberFormat="0" applyBorder="0" applyAlignment="0" applyProtection="0"/>
    <xf numFmtId="0" fontId="6" fillId="37" borderId="1" applyNumberFormat="0" applyBorder="0" applyAlignment="0" applyProtection="0"/>
    <xf numFmtId="0" fontId="6" fillId="38" borderId="1" applyNumberFormat="0" applyBorder="0" applyAlignment="0" applyProtection="0"/>
    <xf numFmtId="0" fontId="6" fillId="40" borderId="1" applyNumberFormat="0" applyBorder="0" applyAlignment="0" applyProtection="0"/>
    <xf numFmtId="0" fontId="6" fillId="63" borderId="1" applyNumberFormat="0" applyBorder="0" applyAlignment="0" applyProtection="0"/>
    <xf numFmtId="0" fontId="6" fillId="65" borderId="1" applyNumberFormat="0" applyBorder="0" applyAlignment="0" applyProtection="0"/>
    <xf numFmtId="0" fontId="6" fillId="66" borderId="1" applyNumberFormat="0" applyBorder="0" applyAlignment="0" applyProtection="0"/>
    <xf numFmtId="0" fontId="6" fillId="69" borderId="1" applyNumberFormat="0" applyBorder="0" applyAlignment="0" applyProtection="0"/>
    <xf numFmtId="0" fontId="6" fillId="70" borderId="1" applyNumberFormat="0" applyBorder="0" applyAlignment="0" applyProtection="0"/>
    <xf numFmtId="44" fontId="6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74" fillId="0" borderId="1" applyFont="0" applyFill="0" applyBorder="0" applyAlignment="0" applyProtection="0"/>
    <xf numFmtId="0" fontId="4" fillId="0" borderId="1"/>
    <xf numFmtId="0" fontId="97" fillId="0" borderId="1" applyNumberFormat="0" applyFill="0" applyBorder="0" applyProtection="0">
      <alignment vertical="top" wrapText="1"/>
    </xf>
    <xf numFmtId="0" fontId="103" fillId="0" borderId="1" applyNumberFormat="0" applyFill="0" applyBorder="0" applyProtection="0">
      <alignment vertical="top" wrapText="1"/>
    </xf>
    <xf numFmtId="0" fontId="3" fillId="0" borderId="1"/>
    <xf numFmtId="44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70" borderId="1" applyNumberFormat="0" applyBorder="0" applyAlignment="0" applyProtection="0"/>
    <xf numFmtId="0" fontId="3" fillId="69" borderId="1" applyNumberFormat="0" applyBorder="0" applyAlignment="0" applyProtection="0"/>
    <xf numFmtId="0" fontId="3" fillId="66" borderId="1" applyNumberFormat="0" applyBorder="0" applyAlignment="0" applyProtection="0"/>
    <xf numFmtId="0" fontId="3" fillId="65" borderId="1" applyNumberFormat="0" applyBorder="0" applyAlignment="0" applyProtection="0"/>
    <xf numFmtId="0" fontId="3" fillId="63" borderId="1" applyNumberFormat="0" applyBorder="0" applyAlignment="0" applyProtection="0"/>
    <xf numFmtId="0" fontId="3" fillId="0" borderId="1"/>
    <xf numFmtId="0" fontId="3" fillId="59" borderId="1" applyNumberFormat="0" applyBorder="0" applyAlignment="0" applyProtection="0"/>
    <xf numFmtId="0" fontId="3" fillId="0" borderId="1"/>
    <xf numFmtId="0" fontId="3" fillId="57" borderId="1" applyNumberFormat="0" applyBorder="0" applyAlignment="0" applyProtection="0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70" borderId="1" applyNumberFormat="0" applyBorder="0" applyAlignment="0" applyProtection="0"/>
    <xf numFmtId="0" fontId="3" fillId="69" borderId="1" applyNumberFormat="0" applyBorder="0" applyAlignment="0" applyProtection="0"/>
    <xf numFmtId="0" fontId="3" fillId="66" borderId="1" applyNumberFormat="0" applyBorder="0" applyAlignment="0" applyProtection="0"/>
    <xf numFmtId="0" fontId="3" fillId="65" borderId="1" applyNumberFormat="0" applyBorder="0" applyAlignment="0" applyProtection="0"/>
    <xf numFmtId="0" fontId="3" fillId="63" borderId="1" applyNumberFormat="0" applyBorder="0" applyAlignment="0" applyProtection="0"/>
    <xf numFmtId="0" fontId="3" fillId="0" borderId="1"/>
    <xf numFmtId="0" fontId="3" fillId="59" borderId="1" applyNumberFormat="0" applyBorder="0" applyAlignment="0" applyProtection="0"/>
    <xf numFmtId="0" fontId="3" fillId="0" borderId="1"/>
    <xf numFmtId="0" fontId="3" fillId="57" borderId="1" applyNumberFormat="0" applyBorder="0" applyAlignment="0" applyProtection="0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44" fontId="3" fillId="0" borderId="1" applyFont="0" applyFill="0" applyBorder="0" applyAlignment="0" applyProtection="0"/>
    <xf numFmtId="0" fontId="3" fillId="34" borderId="8" applyNumberFormat="0" applyFont="0" applyAlignment="0" applyProtection="0"/>
    <xf numFmtId="0" fontId="3" fillId="35" borderId="1" applyNumberFormat="0" applyBorder="0" applyAlignment="0" applyProtection="0"/>
    <xf numFmtId="0" fontId="3" fillId="57" borderId="1" applyNumberFormat="0" applyBorder="0" applyAlignment="0" applyProtection="0"/>
    <xf numFmtId="0" fontId="3" fillId="36" borderId="1" applyNumberFormat="0" applyBorder="0" applyAlignment="0" applyProtection="0"/>
    <xf numFmtId="0" fontId="3" fillId="59" borderId="1" applyNumberFormat="0" applyBorder="0" applyAlignment="0" applyProtection="0"/>
    <xf numFmtId="0" fontId="3" fillId="37" borderId="1" applyNumberFormat="0" applyBorder="0" applyAlignment="0" applyProtection="0"/>
    <xf numFmtId="0" fontId="3" fillId="38" borderId="1" applyNumberFormat="0" applyBorder="0" applyAlignment="0" applyProtection="0"/>
    <xf numFmtId="0" fontId="3" fillId="40" borderId="1" applyNumberFormat="0" applyBorder="0" applyAlignment="0" applyProtection="0"/>
    <xf numFmtId="0" fontId="3" fillId="63" borderId="1" applyNumberFormat="0" applyBorder="0" applyAlignment="0" applyProtection="0"/>
    <xf numFmtId="0" fontId="3" fillId="65" borderId="1" applyNumberFormat="0" applyBorder="0" applyAlignment="0" applyProtection="0"/>
    <xf numFmtId="0" fontId="3" fillId="66" borderId="1" applyNumberFormat="0" applyBorder="0" applyAlignment="0" applyProtection="0"/>
    <xf numFmtId="0" fontId="3" fillId="69" borderId="1" applyNumberFormat="0" applyBorder="0" applyAlignment="0" applyProtection="0"/>
    <xf numFmtId="0" fontId="3" fillId="70" borderId="1" applyNumberFormat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70" borderId="1" applyNumberFormat="0" applyBorder="0" applyAlignment="0" applyProtection="0"/>
    <xf numFmtId="0" fontId="3" fillId="69" borderId="1" applyNumberFormat="0" applyBorder="0" applyAlignment="0" applyProtection="0"/>
    <xf numFmtId="0" fontId="3" fillId="66" borderId="1" applyNumberFormat="0" applyBorder="0" applyAlignment="0" applyProtection="0"/>
    <xf numFmtId="0" fontId="3" fillId="65" borderId="1" applyNumberFormat="0" applyBorder="0" applyAlignment="0" applyProtection="0"/>
    <xf numFmtId="0" fontId="3" fillId="63" borderId="1" applyNumberFormat="0" applyBorder="0" applyAlignment="0" applyProtection="0"/>
    <xf numFmtId="0" fontId="3" fillId="0" borderId="1"/>
    <xf numFmtId="0" fontId="3" fillId="59" borderId="1" applyNumberFormat="0" applyBorder="0" applyAlignment="0" applyProtection="0"/>
    <xf numFmtId="0" fontId="3" fillId="0" borderId="1"/>
    <xf numFmtId="0" fontId="3" fillId="57" borderId="1" applyNumberFormat="0" applyBorder="0" applyAlignment="0" applyProtection="0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43" borderId="1" applyNumberFormat="0" applyBorder="0" applyAlignment="0" applyProtection="0"/>
    <xf numFmtId="0" fontId="3" fillId="43" borderId="1" applyNumberFormat="0" applyBorder="0" applyAlignment="0" applyProtection="0"/>
    <xf numFmtId="0" fontId="3" fillId="35" borderId="1" applyNumberFormat="0" applyBorder="0" applyAlignment="0" applyProtection="0"/>
    <xf numFmtId="0" fontId="3" fillId="44" borderId="1" applyNumberFormat="0" applyBorder="0" applyAlignment="0" applyProtection="0"/>
    <xf numFmtId="0" fontId="3" fillId="44" borderId="1" applyNumberFormat="0" applyBorder="0" applyAlignment="0" applyProtection="0"/>
    <xf numFmtId="0" fontId="3" fillId="36" borderId="1" applyNumberFormat="0" applyBorder="0" applyAlignment="0" applyProtection="0"/>
    <xf numFmtId="0" fontId="3" fillId="45" borderId="1" applyNumberFormat="0" applyBorder="0" applyAlignment="0" applyProtection="0"/>
    <xf numFmtId="0" fontId="3" fillId="45" borderId="1" applyNumberFormat="0" applyBorder="0" applyAlignment="0" applyProtection="0"/>
    <xf numFmtId="0" fontId="3" fillId="37" borderId="1" applyNumberFormat="0" applyBorder="0" applyAlignment="0" applyProtection="0"/>
    <xf numFmtId="0" fontId="3" fillId="46" borderId="1" applyNumberFormat="0" applyBorder="0" applyAlignment="0" applyProtection="0"/>
    <xf numFmtId="0" fontId="3" fillId="46" borderId="1" applyNumberFormat="0" applyBorder="0" applyAlignment="0" applyProtection="0"/>
    <xf numFmtId="0" fontId="3" fillId="40" borderId="1" applyNumberFormat="0" applyBorder="0" applyAlignment="0" applyProtection="0"/>
    <xf numFmtId="0" fontId="3" fillId="47" borderId="1" applyNumberFormat="0" applyBorder="0" applyAlignment="0" applyProtection="0"/>
    <xf numFmtId="0" fontId="3" fillId="47" borderId="1" applyNumberFormat="0" applyBorder="0" applyAlignment="0" applyProtection="0"/>
    <xf numFmtId="0" fontId="3" fillId="38" borderId="1" applyNumberFormat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0" fontId="3" fillId="70" borderId="1" applyNumberFormat="0" applyBorder="0" applyAlignment="0" applyProtection="0"/>
    <xf numFmtId="0" fontId="3" fillId="69" borderId="1" applyNumberFormat="0" applyBorder="0" applyAlignment="0" applyProtection="0"/>
    <xf numFmtId="0" fontId="3" fillId="66" borderId="1" applyNumberFormat="0" applyBorder="0" applyAlignment="0" applyProtection="0"/>
    <xf numFmtId="0" fontId="3" fillId="65" borderId="1" applyNumberFormat="0" applyBorder="0" applyAlignment="0" applyProtection="0"/>
    <xf numFmtId="0" fontId="3" fillId="63" borderId="1" applyNumberFormat="0" applyBorder="0" applyAlignment="0" applyProtection="0"/>
    <xf numFmtId="0" fontId="3" fillId="0" borderId="1"/>
    <xf numFmtId="0" fontId="3" fillId="59" borderId="1" applyNumberFormat="0" applyBorder="0" applyAlignment="0" applyProtection="0"/>
    <xf numFmtId="0" fontId="3" fillId="0" borderId="1"/>
    <xf numFmtId="0" fontId="3" fillId="57" borderId="1" applyNumberFormat="0" applyBorder="0" applyAlignment="0" applyProtection="0"/>
    <xf numFmtId="0" fontId="3" fillId="0" borderId="1"/>
    <xf numFmtId="0" fontId="3" fillId="0" borderId="1"/>
    <xf numFmtId="0" fontId="3" fillId="34" borderId="8" applyNumberFormat="0" applyFont="0" applyAlignment="0" applyProtection="0"/>
    <xf numFmtId="9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3" fillId="0" borderId="1"/>
    <xf numFmtId="44" fontId="3" fillId="0" borderId="1" applyFont="0" applyFill="0" applyBorder="0" applyAlignment="0" applyProtection="0"/>
    <xf numFmtId="0" fontId="3" fillId="34" borderId="8" applyNumberFormat="0" applyFont="0" applyAlignment="0" applyProtection="0"/>
    <xf numFmtId="0" fontId="3" fillId="35" borderId="1" applyNumberFormat="0" applyBorder="0" applyAlignment="0" applyProtection="0"/>
    <xf numFmtId="0" fontId="3" fillId="57" borderId="1" applyNumberFormat="0" applyBorder="0" applyAlignment="0" applyProtection="0"/>
    <xf numFmtId="0" fontId="3" fillId="36" borderId="1" applyNumberFormat="0" applyBorder="0" applyAlignment="0" applyProtection="0"/>
    <xf numFmtId="0" fontId="3" fillId="59" borderId="1" applyNumberFormat="0" applyBorder="0" applyAlignment="0" applyProtection="0"/>
    <xf numFmtId="0" fontId="3" fillId="37" borderId="1" applyNumberFormat="0" applyBorder="0" applyAlignment="0" applyProtection="0"/>
    <xf numFmtId="0" fontId="3" fillId="38" borderId="1" applyNumberFormat="0" applyBorder="0" applyAlignment="0" applyProtection="0"/>
    <xf numFmtId="0" fontId="3" fillId="40" borderId="1" applyNumberFormat="0" applyBorder="0" applyAlignment="0" applyProtection="0"/>
    <xf numFmtId="0" fontId="3" fillId="63" borderId="1" applyNumberFormat="0" applyBorder="0" applyAlignment="0" applyProtection="0"/>
    <xf numFmtId="0" fontId="3" fillId="65" borderId="1" applyNumberFormat="0" applyBorder="0" applyAlignment="0" applyProtection="0"/>
    <xf numFmtId="0" fontId="3" fillId="66" borderId="1" applyNumberFormat="0" applyBorder="0" applyAlignment="0" applyProtection="0"/>
    <xf numFmtId="0" fontId="3" fillId="69" borderId="1" applyNumberFormat="0" applyBorder="0" applyAlignment="0" applyProtection="0"/>
    <xf numFmtId="0" fontId="3" fillId="70" borderId="1" applyNumberFormat="0" applyBorder="0" applyAlignment="0" applyProtection="0"/>
    <xf numFmtId="0" fontId="17" fillId="0" borderId="1" applyNumberFormat="0" applyFill="0" applyBorder="0" applyProtection="0">
      <alignment vertical="top" wrapText="1"/>
    </xf>
    <xf numFmtId="0" fontId="3" fillId="0" borderId="1"/>
    <xf numFmtId="44" fontId="3" fillId="0" borderId="1" applyFont="0" applyFill="0" applyBorder="0" applyAlignment="0" applyProtection="0"/>
    <xf numFmtId="0" fontId="3" fillId="34" borderId="8" applyNumberFormat="0" applyFont="0" applyAlignment="0" applyProtection="0"/>
    <xf numFmtId="0" fontId="3" fillId="35" borderId="1" applyNumberFormat="0" applyBorder="0" applyAlignment="0" applyProtection="0"/>
    <xf numFmtId="0" fontId="3" fillId="57" borderId="1" applyNumberFormat="0" applyBorder="0" applyAlignment="0" applyProtection="0"/>
    <xf numFmtId="0" fontId="3" fillId="36" borderId="1" applyNumberFormat="0" applyBorder="0" applyAlignment="0" applyProtection="0"/>
    <xf numFmtId="0" fontId="3" fillId="59" borderId="1" applyNumberFormat="0" applyBorder="0" applyAlignment="0" applyProtection="0"/>
    <xf numFmtId="0" fontId="3" fillId="37" borderId="1" applyNumberFormat="0" applyBorder="0" applyAlignment="0" applyProtection="0"/>
    <xf numFmtId="0" fontId="3" fillId="38" borderId="1" applyNumberFormat="0" applyBorder="0" applyAlignment="0" applyProtection="0"/>
    <xf numFmtId="0" fontId="3" fillId="40" borderId="1" applyNumberFormat="0" applyBorder="0" applyAlignment="0" applyProtection="0"/>
    <xf numFmtId="0" fontId="3" fillId="63" borderId="1" applyNumberFormat="0" applyBorder="0" applyAlignment="0" applyProtection="0"/>
    <xf numFmtId="0" fontId="3" fillId="65" borderId="1" applyNumberFormat="0" applyBorder="0" applyAlignment="0" applyProtection="0"/>
    <xf numFmtId="0" fontId="3" fillId="66" borderId="1" applyNumberFormat="0" applyBorder="0" applyAlignment="0" applyProtection="0"/>
    <xf numFmtId="0" fontId="3" fillId="69" borderId="1" applyNumberFormat="0" applyBorder="0" applyAlignment="0" applyProtection="0"/>
    <xf numFmtId="0" fontId="3" fillId="70" borderId="1" applyNumberFormat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0" fontId="3" fillId="34" borderId="8" applyNumberFormat="0" applyFont="0" applyAlignment="0" applyProtection="0"/>
    <xf numFmtId="0" fontId="3" fillId="35" borderId="1" applyNumberFormat="0" applyBorder="0" applyAlignment="0" applyProtection="0"/>
    <xf numFmtId="0" fontId="3" fillId="57" borderId="1" applyNumberFormat="0" applyBorder="0" applyAlignment="0" applyProtection="0"/>
    <xf numFmtId="0" fontId="3" fillId="36" borderId="1" applyNumberFormat="0" applyBorder="0" applyAlignment="0" applyProtection="0"/>
    <xf numFmtId="0" fontId="3" fillId="59" borderId="1" applyNumberFormat="0" applyBorder="0" applyAlignment="0" applyProtection="0"/>
    <xf numFmtId="0" fontId="3" fillId="37" borderId="1" applyNumberFormat="0" applyBorder="0" applyAlignment="0" applyProtection="0"/>
    <xf numFmtId="0" fontId="3" fillId="38" borderId="1" applyNumberFormat="0" applyBorder="0" applyAlignment="0" applyProtection="0"/>
    <xf numFmtId="0" fontId="3" fillId="40" borderId="1" applyNumberFormat="0" applyBorder="0" applyAlignment="0" applyProtection="0"/>
    <xf numFmtId="0" fontId="3" fillId="63" borderId="1" applyNumberFormat="0" applyBorder="0" applyAlignment="0" applyProtection="0"/>
    <xf numFmtId="0" fontId="3" fillId="65" borderId="1" applyNumberFormat="0" applyBorder="0" applyAlignment="0" applyProtection="0"/>
    <xf numFmtId="0" fontId="3" fillId="66" borderId="1" applyNumberFormat="0" applyBorder="0" applyAlignment="0" applyProtection="0"/>
    <xf numFmtId="0" fontId="3" fillId="69" borderId="1" applyNumberFormat="0" applyBorder="0" applyAlignment="0" applyProtection="0"/>
    <xf numFmtId="0" fontId="3" fillId="70" borderId="1" applyNumberFormat="0" applyBorder="0" applyAlignment="0" applyProtection="0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0" fontId="3" fillId="0" borderId="1"/>
    <xf numFmtId="0" fontId="17" fillId="0" borderId="1" applyNumberFormat="0" applyFill="0" applyBorder="0" applyProtection="0">
      <alignment vertical="top" wrapText="1"/>
    </xf>
    <xf numFmtId="0" fontId="2" fillId="0" borderId="1"/>
  </cellStyleXfs>
  <cellXfs count="313">
    <xf numFmtId="0" fontId="0" fillId="0" borderId="0" xfId="0">
      <alignment vertical="top" wrapText="1"/>
    </xf>
    <xf numFmtId="0" fontId="17" fillId="0" borderId="0" xfId="0" applyFont="1">
      <alignment vertical="top" wrapText="1"/>
    </xf>
    <xf numFmtId="0" fontId="20" fillId="0" borderId="0" xfId="0" applyFont="1">
      <alignment vertical="top" wrapText="1"/>
    </xf>
    <xf numFmtId="0" fontId="46" fillId="3" borderId="1" xfId="3" applyFont="1" applyFill="1" applyAlignment="1">
      <alignment vertical="top" wrapText="1"/>
    </xf>
    <xf numFmtId="0" fontId="47" fillId="3" borderId="1" xfId="3" applyFont="1" applyFill="1" applyAlignment="1">
      <alignment vertical="top" wrapText="1"/>
    </xf>
    <xf numFmtId="0" fontId="24" fillId="0" borderId="1" xfId="3" applyFont="1"/>
    <xf numFmtId="0" fontId="24" fillId="0" borderId="1" xfId="0" applyFont="1" applyBorder="1" applyAlignment="1">
      <alignment horizontal="left"/>
    </xf>
    <xf numFmtId="0" fontId="17" fillId="3" borderId="0" xfId="0" applyFont="1" applyFill="1">
      <alignment vertical="top" wrapText="1"/>
    </xf>
    <xf numFmtId="0" fontId="0" fillId="3" borderId="0" xfId="0" applyFill="1">
      <alignment vertical="top" wrapText="1"/>
    </xf>
    <xf numFmtId="0" fontId="0" fillId="0" borderId="0" xfId="0" applyAlignment="1"/>
    <xf numFmtId="44" fontId="70" fillId="0" borderId="1" xfId="3" applyNumberFormat="1" applyFont="1"/>
    <xf numFmtId="0" fontId="24" fillId="0" borderId="1" xfId="0" applyFont="1" applyBorder="1" applyAlignment="1">
      <alignment horizontal="center" vertical="center"/>
    </xf>
    <xf numFmtId="44" fontId="24" fillId="0" borderId="1" xfId="3" applyNumberFormat="1" applyFont="1" applyAlignment="1">
      <alignment horizontal="center" vertical="center"/>
    </xf>
    <xf numFmtId="0" fontId="71" fillId="3" borderId="1" xfId="3" applyFont="1" applyFill="1" applyAlignment="1">
      <alignment vertical="top" wrapText="1"/>
    </xf>
    <xf numFmtId="0" fontId="0" fillId="0" borderId="1" xfId="0" applyBorder="1" applyAlignment="1"/>
    <xf numFmtId="0" fontId="30" fillId="0" borderId="1" xfId="0" applyFont="1" applyBorder="1" applyAlignment="1"/>
    <xf numFmtId="0" fontId="30" fillId="0" borderId="1" xfId="0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0" fontId="70" fillId="0" borderId="1" xfId="3" applyFont="1"/>
    <xf numFmtId="0" fontId="25" fillId="0" borderId="1" xfId="3" applyAlignment="1">
      <alignment horizontal="center" vertical="center"/>
    </xf>
    <xf numFmtId="0" fontId="25" fillId="0" borderId="1" xfId="3"/>
    <xf numFmtId="49" fontId="22" fillId="0" borderId="1" xfId="260" applyNumberFormat="1"/>
    <xf numFmtId="49" fontId="22" fillId="0" borderId="1" xfId="26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/>
    <xf numFmtId="0" fontId="23" fillId="0" borderId="1" xfId="2" applyFont="1" applyAlignment="1">
      <alignment horizontal="center" vertical="center"/>
    </xf>
    <xf numFmtId="0" fontId="23" fillId="0" borderId="1" xfId="2" applyFont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 vertical="center"/>
    </xf>
    <xf numFmtId="0" fontId="70" fillId="0" borderId="1" xfId="3" applyFont="1" applyAlignment="1">
      <alignment horizontal="center" vertical="center"/>
    </xf>
    <xf numFmtId="164" fontId="0" fillId="0" borderId="0" xfId="0" applyNumberFormat="1">
      <alignment vertical="top" wrapText="1"/>
    </xf>
    <xf numFmtId="0" fontId="83" fillId="0" borderId="1" xfId="3" applyFont="1"/>
    <xf numFmtId="0" fontId="79" fillId="0" borderId="1" xfId="3" applyFont="1"/>
    <xf numFmtId="0" fontId="83" fillId="0" borderId="1" xfId="3" applyFont="1" applyAlignment="1">
      <alignment horizontal="center" vertical="center"/>
    </xf>
    <xf numFmtId="8" fontId="85" fillId="0" borderId="1" xfId="260" applyNumberFormat="1" applyFont="1" applyAlignment="1">
      <alignment horizontal="center" vertical="center"/>
    </xf>
    <xf numFmtId="0" fontId="82" fillId="0" borderId="1" xfId="0" applyFont="1" applyBorder="1" applyAlignment="1">
      <alignment horizontal="center" vertical="center"/>
    </xf>
    <xf numFmtId="44" fontId="83" fillId="0" borderId="1" xfId="0" applyNumberFormat="1" applyFont="1" applyBorder="1" applyAlignment="1">
      <alignment horizontal="center" vertical="center"/>
    </xf>
    <xf numFmtId="44" fontId="85" fillId="0" borderId="1" xfId="0" applyNumberFormat="1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44" fontId="85" fillId="0" borderId="1" xfId="172" applyFont="1" applyBorder="1" applyAlignment="1">
      <alignment horizontal="center" vertical="center"/>
    </xf>
    <xf numFmtId="2" fontId="86" fillId="0" borderId="1" xfId="0" applyNumberFormat="1" applyFont="1" applyBorder="1" applyAlignment="1">
      <alignment horizontal="center" vertical="center"/>
    </xf>
    <xf numFmtId="8" fontId="82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/>
    <xf numFmtId="0" fontId="94" fillId="3" borderId="18" xfId="547" applyFont="1" applyFill="1" applyBorder="1" applyAlignment="1">
      <alignment vertical="center"/>
    </xf>
    <xf numFmtId="0" fontId="93" fillId="72" borderId="17" xfId="547" applyFont="1" applyFill="1" applyBorder="1" applyAlignment="1">
      <alignment horizontal="center" vertical="center" wrapText="1"/>
    </xf>
    <xf numFmtId="0" fontId="94" fillId="0" borderId="18" xfId="547" applyFont="1" applyBorder="1" applyAlignment="1">
      <alignment vertical="center"/>
    </xf>
    <xf numFmtId="0" fontId="94" fillId="0" borderId="16" xfId="547" applyFont="1" applyBorder="1" applyAlignment="1">
      <alignment vertical="center"/>
    </xf>
    <xf numFmtId="167" fontId="94" fillId="0" borderId="16" xfId="547" applyNumberFormat="1" applyFont="1" applyBorder="1" applyAlignment="1">
      <alignment horizontal="center" vertical="center"/>
    </xf>
    <xf numFmtId="0" fontId="94" fillId="72" borderId="12" xfId="547" applyFont="1" applyFill="1" applyBorder="1" applyAlignment="1">
      <alignment horizontal="center" vertical="center" wrapText="1"/>
    </xf>
    <xf numFmtId="0" fontId="94" fillId="0" borderId="12" xfId="547" applyFont="1" applyBorder="1" applyAlignment="1">
      <alignment horizontal="center" vertical="center"/>
    </xf>
    <xf numFmtId="0" fontId="94" fillId="3" borderId="16" xfId="547" applyFont="1" applyFill="1" applyBorder="1" applyAlignment="1">
      <alignment vertical="center"/>
    </xf>
    <xf numFmtId="167" fontId="94" fillId="3" borderId="16" xfId="547" applyNumberFormat="1" applyFont="1" applyFill="1" applyBorder="1" applyAlignment="1">
      <alignment horizontal="center" vertical="center"/>
    </xf>
    <xf numFmtId="1" fontId="23" fillId="0" borderId="1" xfId="2" applyNumberFormat="1" applyFont="1" applyBorder="1" applyAlignment="1">
      <alignment horizontal="left" wrapText="1"/>
    </xf>
    <xf numFmtId="49" fontId="9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9" fontId="99" fillId="0" borderId="0" xfId="0" applyNumberFormat="1" applyFont="1" applyAlignment="1"/>
    <xf numFmtId="44" fontId="0" fillId="0" borderId="0" xfId="0" applyNumberFormat="1" applyAlignment="1"/>
    <xf numFmtId="44" fontId="0" fillId="0" borderId="0" xfId="172" applyFont="1" applyAlignment="1">
      <alignment vertical="top" wrapText="1"/>
    </xf>
    <xf numFmtId="0" fontId="19" fillId="0" borderId="0" xfId="0" applyFont="1" applyAlignment="1">
      <alignment vertical="center" wrapText="1"/>
    </xf>
    <xf numFmtId="164" fontId="0" fillId="0" borderId="0" xfId="172" applyNumberFormat="1" applyFont="1" applyAlignment="1">
      <alignment vertical="top" wrapText="1"/>
    </xf>
    <xf numFmtId="0" fontId="101" fillId="0" borderId="0" xfId="0" applyFont="1" applyAlignment="1">
      <alignment vertical="center" wrapText="1"/>
    </xf>
    <xf numFmtId="0" fontId="102" fillId="0" borderId="0" xfId="0" applyFont="1" applyAlignment="1">
      <alignment vertical="center" wrapText="1"/>
    </xf>
    <xf numFmtId="0" fontId="75" fillId="0" borderId="21" xfId="0" applyFont="1" applyBorder="1" applyAlignment="1"/>
    <xf numFmtId="0" fontId="0" fillId="0" borderId="0" xfId="0" applyFill="1" applyAlignment="1"/>
    <xf numFmtId="44" fontId="0" fillId="0" borderId="0" xfId="172" applyFont="1" applyFill="1"/>
    <xf numFmtId="0" fontId="0" fillId="0" borderId="0" xfId="0" applyFill="1" applyAlignment="1">
      <alignment horizontal="left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left" vertical="center"/>
    </xf>
    <xf numFmtId="164" fontId="100" fillId="0" borderId="21" xfId="0" applyNumberFormat="1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left" vertical="center"/>
    </xf>
    <xf numFmtId="0" fontId="75" fillId="0" borderId="21" xfId="0" applyFont="1" applyFill="1" applyBorder="1" applyAlignment="1"/>
    <xf numFmtId="164" fontId="75" fillId="0" borderId="21" xfId="0" applyNumberFormat="1" applyFont="1" applyFill="1" applyBorder="1" applyAlignment="1"/>
    <xf numFmtId="0" fontId="100" fillId="0" borderId="21" xfId="0" applyFont="1" applyBorder="1" applyAlignment="1">
      <alignment horizontal="center" vertical="center"/>
    </xf>
    <xf numFmtId="0" fontId="100" fillId="0" borderId="15" xfId="0" applyFont="1" applyBorder="1" applyAlignment="1">
      <alignment horizontal="left" vertical="center"/>
    </xf>
    <xf numFmtId="164" fontId="100" fillId="0" borderId="21" xfId="0" applyNumberFormat="1" applyFont="1" applyBorder="1" applyAlignment="1">
      <alignment horizontal="center" vertical="center"/>
    </xf>
    <xf numFmtId="164" fontId="75" fillId="0" borderId="21" xfId="0" applyNumberFormat="1" applyFont="1" applyBorder="1" applyAlignment="1"/>
    <xf numFmtId="168" fontId="100" fillId="0" borderId="21" xfId="0" applyNumberFormat="1" applyFont="1" applyBorder="1" applyAlignment="1">
      <alignment horizontal="center" vertical="center"/>
    </xf>
    <xf numFmtId="0" fontId="100" fillId="0" borderId="21" xfId="0" applyFont="1" applyBorder="1" applyAlignment="1">
      <alignment horizontal="left" vertical="center"/>
    </xf>
    <xf numFmtId="0" fontId="100" fillId="0" borderId="20" xfId="0" applyFont="1" applyBorder="1" applyAlignment="1">
      <alignment horizontal="left" vertical="center"/>
    </xf>
    <xf numFmtId="0" fontId="100" fillId="0" borderId="19" xfId="0" applyFont="1" applyBorder="1" applyAlignment="1">
      <alignment horizontal="center" vertical="center"/>
    </xf>
    <xf numFmtId="0" fontId="100" fillId="0" borderId="1" xfId="0" applyFont="1" applyBorder="1" applyAlignment="1">
      <alignment horizontal="center" vertical="center"/>
    </xf>
    <xf numFmtId="164" fontId="100" fillId="0" borderId="1" xfId="0" applyNumberFormat="1" applyFont="1" applyBorder="1" applyAlignment="1">
      <alignment horizontal="center" vertical="center"/>
    </xf>
    <xf numFmtId="164" fontId="100" fillId="0" borderId="1" xfId="0" applyNumberFormat="1" applyFont="1" applyFill="1" applyBorder="1" applyAlignment="1">
      <alignment horizontal="center" vertical="center"/>
    </xf>
    <xf numFmtId="164" fontId="100" fillId="0" borderId="14" xfId="0" applyNumberFormat="1" applyFont="1" applyBorder="1" applyAlignment="1">
      <alignment horizontal="center" vertical="center"/>
    </xf>
    <xf numFmtId="0" fontId="104" fillId="71" borderId="0" xfId="0" applyFont="1" applyFill="1" applyAlignment="1">
      <alignment horizontal="center"/>
    </xf>
    <xf numFmtId="0" fontId="106" fillId="74" borderId="22" xfId="0" applyFont="1" applyFill="1" applyBorder="1" applyAlignment="1">
      <alignment horizontal="center"/>
    </xf>
    <xf numFmtId="0" fontId="106" fillId="74" borderId="23" xfId="0" applyFont="1" applyFill="1" applyBorder="1" applyAlignment="1">
      <alignment horizontal="center"/>
    </xf>
    <xf numFmtId="0" fontId="106" fillId="74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44" fontId="0" fillId="0" borderId="26" xfId="172" applyFont="1" applyBorder="1" applyAlignment="1">
      <alignment horizontal="center"/>
    </xf>
    <xf numFmtId="44" fontId="0" fillId="0" borderId="26" xfId="172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4" fontId="0" fillId="0" borderId="29" xfId="172" applyFont="1" applyBorder="1" applyAlignment="1">
      <alignment horizontal="center"/>
    </xf>
    <xf numFmtId="0" fontId="0" fillId="0" borderId="21" xfId="0" applyBorder="1" applyAlignment="1"/>
    <xf numFmtId="0" fontId="0" fillId="0" borderId="21" xfId="0" applyFill="1" applyBorder="1" applyAlignment="1"/>
    <xf numFmtId="0" fontId="23" fillId="0" borderId="21" xfId="0" applyFont="1" applyFill="1" applyBorder="1" applyAlignment="1">
      <alignment horizontal="left"/>
    </xf>
    <xf numFmtId="0" fontId="104" fillId="0" borderId="21" xfId="0" applyFont="1" applyFill="1" applyBorder="1" applyAlignment="1">
      <alignment horizontal="center"/>
    </xf>
    <xf numFmtId="0" fontId="23" fillId="0" borderId="21" xfId="0" quotePrefix="1" applyFont="1" applyFill="1" applyBorder="1" applyAlignment="1"/>
    <xf numFmtId="0" fontId="23" fillId="0" borderId="14" xfId="0" quotePrefix="1" applyFont="1" applyFill="1" applyBorder="1" applyAlignment="1"/>
    <xf numFmtId="0" fontId="104" fillId="0" borderId="14" xfId="0" applyFont="1" applyFill="1" applyBorder="1" applyAlignment="1">
      <alignment horizontal="center"/>
    </xf>
    <xf numFmtId="0" fontId="23" fillId="0" borderId="21" xfId="0" applyFont="1" applyFill="1" applyBorder="1" applyAlignment="1"/>
    <xf numFmtId="0" fontId="109" fillId="0" borderId="21" xfId="0" applyFont="1" applyFill="1" applyBorder="1" applyAlignment="1">
      <alignment horizontal="center"/>
    </xf>
    <xf numFmtId="0" fontId="110" fillId="0" borderId="21" xfId="0" applyFont="1" applyBorder="1" applyAlignment="1">
      <alignment horizontal="center" vertical="center"/>
    </xf>
    <xf numFmtId="44" fontId="76" fillId="0" borderId="21" xfId="366" applyFont="1" applyFill="1" applyBorder="1" applyAlignment="1">
      <alignment vertical="top" wrapText="1"/>
    </xf>
    <xf numFmtId="44" fontId="76" fillId="0" borderId="21" xfId="366" applyFont="1" applyFill="1" applyBorder="1" applyAlignment="1">
      <alignment horizontal="right" wrapText="1"/>
    </xf>
    <xf numFmtId="0" fontId="76" fillId="0" borderId="21" xfId="367" applyFont="1" applyFill="1" applyBorder="1" applyAlignment="1">
      <alignment vertical="center" wrapText="1"/>
    </xf>
    <xf numFmtId="44" fontId="75" fillId="0" borderId="21" xfId="366" applyFont="1" applyFill="1" applyBorder="1" applyAlignment="1">
      <alignment vertical="top" wrapText="1"/>
    </xf>
    <xf numFmtId="44" fontId="89" fillId="0" borderId="21" xfId="366" applyFont="1" applyFill="1" applyBorder="1" applyAlignment="1">
      <alignment vertical="top" wrapText="1"/>
    </xf>
    <xf numFmtId="0" fontId="76" fillId="0" borderId="21" xfId="367" applyFont="1" applyFill="1" applyBorder="1" applyAlignment="1">
      <alignment vertical="center"/>
    </xf>
    <xf numFmtId="0" fontId="76" fillId="0" borderId="21" xfId="367" applyFont="1" applyFill="1" applyBorder="1" applyAlignment="1">
      <alignment horizontal="left" wrapText="1"/>
    </xf>
    <xf numFmtId="44" fontId="23" fillId="0" borderId="21" xfId="546" applyFont="1" applyFill="1" applyBorder="1"/>
    <xf numFmtId="44" fontId="75" fillId="0" borderId="21" xfId="546" applyFont="1" applyFill="1" applyBorder="1"/>
    <xf numFmtId="44" fontId="89" fillId="0" borderId="21" xfId="546" applyFont="1" applyFill="1" applyBorder="1" applyAlignment="1">
      <alignment vertical="top" wrapText="1"/>
    </xf>
    <xf numFmtId="44" fontId="75" fillId="0" borderId="21" xfId="546" applyFont="1" applyFill="1" applyBorder="1" applyAlignment="1">
      <alignment vertical="top" wrapText="1"/>
    </xf>
    <xf numFmtId="0" fontId="111" fillId="0" borderId="0" xfId="0" applyFont="1" applyAlignment="1"/>
    <xf numFmtId="0" fontId="108" fillId="0" borderId="0" xfId="0" applyFont="1" applyAlignment="1">
      <alignment horizontal="left" vertical="top"/>
    </xf>
    <xf numFmtId="0" fontId="108" fillId="0" borderId="0" xfId="0" applyFont="1" applyAlignment="1">
      <alignment vertical="top"/>
    </xf>
    <xf numFmtId="0" fontId="108" fillId="0" borderId="0" xfId="0" applyFont="1" applyAlignment="1">
      <alignment horizontal="left" vertical="top" wrapText="1"/>
    </xf>
    <xf numFmtId="0" fontId="100" fillId="0" borderId="1" xfId="340" applyFont="1" applyBorder="1" applyAlignment="1">
      <alignment horizontal="center" vertical="center"/>
    </xf>
    <xf numFmtId="0" fontId="100" fillId="0" borderId="21" xfId="0" applyNumberFormat="1" applyFont="1" applyFill="1" applyBorder="1" applyAlignment="1">
      <alignment horizontal="center" vertical="center"/>
    </xf>
    <xf numFmtId="44" fontId="75" fillId="0" borderId="1" xfId="546" applyFont="1" applyFill="1" applyBorder="1" applyAlignment="1">
      <alignment vertical="top" wrapText="1"/>
    </xf>
    <xf numFmtId="0" fontId="76" fillId="0" borderId="21" xfId="0" applyFont="1" applyFill="1" applyBorder="1" applyAlignment="1"/>
    <xf numFmtId="0" fontId="76" fillId="0" borderId="21" xfId="0" applyFont="1" applyFill="1" applyBorder="1">
      <alignment vertical="top" wrapText="1"/>
    </xf>
    <xf numFmtId="44" fontId="112" fillId="0" borderId="21" xfId="366" applyFont="1" applyFill="1" applyBorder="1" applyAlignment="1">
      <alignment vertical="top" wrapText="1"/>
    </xf>
    <xf numFmtId="0" fontId="47" fillId="3" borderId="1" xfId="3" applyFont="1" applyFill="1" applyBorder="1" applyAlignment="1">
      <alignment vertical="top" wrapText="1"/>
    </xf>
    <xf numFmtId="44" fontId="0" fillId="3" borderId="1" xfId="172" applyFont="1" applyFill="1" applyBorder="1" applyAlignment="1">
      <alignment vertical="center"/>
    </xf>
    <xf numFmtId="0" fontId="71" fillId="3" borderId="1" xfId="3" applyFont="1" applyFill="1" applyBorder="1" applyAlignment="1">
      <alignment vertical="top" wrapText="1"/>
    </xf>
    <xf numFmtId="0" fontId="63" fillId="75" borderId="0" xfId="0" applyFont="1" applyFill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73" fillId="0" borderId="21" xfId="0" applyFont="1" applyBorder="1" applyAlignment="1">
      <alignment vertical="center"/>
    </xf>
    <xf numFmtId="0" fontId="73" fillId="0" borderId="21" xfId="0" applyFont="1" applyBorder="1" applyAlignment="1">
      <alignment horizontal="center" vertical="center"/>
    </xf>
    <xf numFmtId="44" fontId="73" fillId="0" borderId="21" xfId="172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47" fillId="0" borderId="1" xfId="3" applyFont="1" applyFill="1" applyBorder="1" applyAlignment="1">
      <alignment vertical="top" wrapText="1"/>
    </xf>
    <xf numFmtId="0" fontId="47" fillId="0" borderId="1" xfId="3" applyFont="1" applyFill="1" applyAlignment="1">
      <alignment vertical="top" wrapText="1"/>
    </xf>
    <xf numFmtId="0" fontId="46" fillId="0" borderId="1" xfId="3" applyFont="1" applyFill="1" applyAlignment="1">
      <alignment vertical="top" wrapText="1"/>
    </xf>
    <xf numFmtId="0" fontId="0" fillId="0" borderId="1" xfId="0" applyBorder="1" applyAlignment="1">
      <alignment vertical="center"/>
    </xf>
    <xf numFmtId="44" fontId="73" fillId="0" borderId="1" xfId="172" applyFont="1" applyBorder="1" applyAlignment="1">
      <alignment vertical="center"/>
    </xf>
    <xf numFmtId="8" fontId="111" fillId="0" borderId="0" xfId="0" applyNumberFormat="1" applyFont="1" applyAlignment="1"/>
    <xf numFmtId="0" fontId="107" fillId="0" borderId="0" xfId="0" applyFont="1" applyFill="1" applyAlignment="1">
      <alignment horizontal="left" vertical="top"/>
    </xf>
    <xf numFmtId="8" fontId="107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left" vertical="top"/>
    </xf>
    <xf numFmtId="8" fontId="22" fillId="0" borderId="0" xfId="0" applyNumberFormat="1" applyFont="1" applyFill="1" applyAlignment="1">
      <alignment horizontal="right" vertical="top"/>
    </xf>
    <xf numFmtId="0" fontId="22" fillId="0" borderId="0" xfId="0" applyFont="1" applyAlignment="1">
      <alignment horizontal="left" vertical="top"/>
    </xf>
    <xf numFmtId="8" fontId="22" fillId="0" borderId="0" xfId="0" applyNumberFormat="1" applyFont="1" applyAlignment="1">
      <alignment horizontal="right" vertical="top"/>
    </xf>
    <xf numFmtId="0" fontId="107" fillId="0" borderId="0" xfId="0" applyFont="1" applyAlignment="1">
      <alignment horizontal="left" vertical="top"/>
    </xf>
    <xf numFmtId="8" fontId="107" fillId="0" borderId="0" xfId="0" applyNumberFormat="1" applyFont="1" applyAlignment="1">
      <alignment horizontal="right" vertical="top"/>
    </xf>
    <xf numFmtId="0" fontId="22" fillId="0" borderId="0" xfId="0" applyFont="1" applyFill="1" applyAlignment="1">
      <alignment horizontal="left"/>
    </xf>
    <xf numFmtId="8" fontId="22" fillId="0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left" vertical="top"/>
    </xf>
    <xf numFmtId="8" fontId="22" fillId="3" borderId="0" xfId="0" applyNumberFormat="1" applyFont="1" applyFill="1" applyAlignment="1">
      <alignment horizontal="right" vertical="top"/>
    </xf>
    <xf numFmtId="164" fontId="0" fillId="0" borderId="0" xfId="0" applyNumberFormat="1" applyAlignment="1">
      <alignment horizontal="center"/>
    </xf>
    <xf numFmtId="0" fontId="110" fillId="73" borderId="1" xfId="0" applyFont="1" applyFill="1" applyBorder="1" applyAlignment="1">
      <alignment horizontal="center" vertical="center"/>
    </xf>
    <xf numFmtId="0" fontId="110" fillId="73" borderId="1" xfId="340" applyFont="1" applyFill="1" applyBorder="1" applyAlignment="1">
      <alignment horizontal="center" vertical="center"/>
    </xf>
    <xf numFmtId="164" fontId="110" fillId="73" borderId="1" xfId="0" applyNumberFormat="1" applyFont="1" applyFill="1" applyBorder="1" applyAlignment="1">
      <alignment horizontal="center" vertical="center" wrapText="1"/>
    </xf>
    <xf numFmtId="0" fontId="113" fillId="0" borderId="0" xfId="0" applyFont="1">
      <alignment vertical="top" wrapText="1"/>
    </xf>
    <xf numFmtId="0" fontId="110" fillId="73" borderId="21" xfId="0" applyFont="1" applyFill="1" applyBorder="1" applyAlignment="1">
      <alignment horizontal="center" vertical="center"/>
    </xf>
    <xf numFmtId="164" fontId="110" fillId="73" borderId="21" xfId="0" applyNumberFormat="1" applyFont="1" applyFill="1" applyBorder="1" applyAlignment="1">
      <alignment horizontal="center" vertical="center" wrapText="1"/>
    </xf>
    <xf numFmtId="0" fontId="114" fillId="0" borderId="0" xfId="0" applyFont="1" applyAlignment="1">
      <alignment horizontal="left" vertical="top" wrapText="1"/>
    </xf>
    <xf numFmtId="0" fontId="100" fillId="0" borderId="1" xfId="340" applyNumberFormat="1" applyFont="1" applyFill="1" applyBorder="1" applyAlignment="1">
      <alignment horizontal="center" vertical="center"/>
    </xf>
    <xf numFmtId="0" fontId="100" fillId="0" borderId="1" xfId="340" applyFont="1" applyFill="1" applyBorder="1" applyAlignment="1">
      <alignment horizontal="center" vertical="center"/>
    </xf>
    <xf numFmtId="0" fontId="115" fillId="0" borderId="0" xfId="0" applyFont="1">
      <alignment vertical="top" wrapText="1"/>
    </xf>
    <xf numFmtId="0" fontId="115" fillId="0" borderId="1" xfId="0" applyFont="1" applyBorder="1" applyAlignment="1"/>
    <xf numFmtId="0" fontId="115" fillId="0" borderId="1" xfId="0" applyFont="1" applyBorder="1">
      <alignment vertical="top" wrapText="1"/>
    </xf>
    <xf numFmtId="0" fontId="100" fillId="0" borderId="19" xfId="0" applyFont="1" applyFill="1" applyBorder="1" applyAlignment="1">
      <alignment horizontal="center" vertical="center"/>
    </xf>
    <xf numFmtId="44" fontId="75" fillId="0" borderId="1" xfId="546" applyFont="1" applyFill="1" applyBorder="1"/>
    <xf numFmtId="0" fontId="91" fillId="0" borderId="1" xfId="0" applyFont="1" applyFill="1" applyBorder="1" applyAlignment="1"/>
    <xf numFmtId="0" fontId="116" fillId="0" borderId="1" xfId="0" applyFont="1" applyFill="1" applyBorder="1" applyAlignment="1"/>
    <xf numFmtId="0" fontId="116" fillId="0" borderId="1" xfId="0" applyFont="1" applyFill="1" applyBorder="1" applyAlignment="1">
      <alignment wrapText="1"/>
    </xf>
    <xf numFmtId="0" fontId="91" fillId="0" borderId="0" xfId="0" applyFont="1" applyFill="1">
      <alignment vertical="top" wrapText="1"/>
    </xf>
    <xf numFmtId="0" fontId="115" fillId="0" borderId="0" xfId="0" applyFont="1" applyFill="1">
      <alignment vertical="top" wrapText="1"/>
    </xf>
    <xf numFmtId="0" fontId="89" fillId="0" borderId="0" xfId="0" applyFont="1" applyFill="1">
      <alignment vertical="top" wrapText="1"/>
    </xf>
    <xf numFmtId="0" fontId="75" fillId="0" borderId="1" xfId="340" applyFont="1" applyFill="1" applyBorder="1"/>
    <xf numFmtId="0" fontId="115" fillId="0" borderId="1" xfId="0" applyFont="1" applyFill="1" applyBorder="1">
      <alignment vertical="top" wrapText="1"/>
    </xf>
    <xf numFmtId="0" fontId="115" fillId="0" borderId="13" xfId="0" applyFont="1" applyFill="1" applyBorder="1">
      <alignment vertical="top" wrapText="1"/>
    </xf>
    <xf numFmtId="169" fontId="108" fillId="0" borderId="0" xfId="0" applyNumberFormat="1" applyFont="1" applyAlignment="1">
      <alignment horizontal="right" vertical="top"/>
    </xf>
    <xf numFmtId="169" fontId="108" fillId="0" borderId="0" xfId="0" applyNumberFormat="1" applyFont="1" applyAlignment="1">
      <alignment horizontal="right" vertical="top" wrapText="1"/>
    </xf>
    <xf numFmtId="0" fontId="29" fillId="0" borderId="21" xfId="1" applyFont="1" applyBorder="1" applyAlignment="1">
      <alignment horizontal="left" wrapText="1"/>
    </xf>
    <xf numFmtId="0" fontId="23" fillId="0" borderId="21" xfId="1" applyFont="1" applyBorder="1" applyAlignment="1">
      <alignment horizontal="center"/>
    </xf>
    <xf numFmtId="164" fontId="23" fillId="0" borderId="21" xfId="172" applyNumberFormat="1" applyFont="1" applyBorder="1" applyAlignment="1">
      <alignment horizontal="center"/>
    </xf>
    <xf numFmtId="0" fontId="81" fillId="0" borderId="21" xfId="0" applyFont="1" applyBorder="1" applyAlignment="1">
      <alignment horizontal="left" wrapText="1"/>
    </xf>
    <xf numFmtId="0" fontId="23" fillId="0" borderId="21" xfId="2" applyFont="1" applyBorder="1" applyAlignment="1">
      <alignment horizontal="center" wrapText="1"/>
    </xf>
    <xf numFmtId="164" fontId="23" fillId="0" borderId="21" xfId="172" applyNumberFormat="1" applyFont="1" applyBorder="1" applyAlignment="1">
      <alignment horizontal="center" wrapText="1"/>
    </xf>
    <xf numFmtId="1" fontId="23" fillId="0" borderId="21" xfId="2" applyNumberFormat="1" applyFont="1" applyBorder="1" applyAlignment="1">
      <alignment horizontal="left" wrapText="1"/>
    </xf>
    <xf numFmtId="0" fontId="23" fillId="0" borderId="21" xfId="1" quotePrefix="1" applyFont="1" applyBorder="1" applyAlignment="1">
      <alignment horizontal="left" wrapText="1"/>
    </xf>
    <xf numFmtId="1" fontId="23" fillId="0" borderId="21" xfId="1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left"/>
    </xf>
    <xf numFmtId="1" fontId="23" fillId="0" borderId="21" xfId="1" applyNumberFormat="1" applyFont="1" applyBorder="1" applyAlignment="1">
      <alignment horizontal="left"/>
    </xf>
    <xf numFmtId="164" fontId="23" fillId="0" borderId="21" xfId="5" applyNumberFormat="1" applyFont="1" applyFill="1" applyBorder="1" applyAlignment="1">
      <alignment horizontal="left" wrapText="1"/>
    </xf>
    <xf numFmtId="0" fontId="23" fillId="0" borderId="21" xfId="1" applyFont="1" applyBorder="1" applyAlignment="1">
      <alignment horizontal="left" wrapText="1"/>
    </xf>
    <xf numFmtId="0" fontId="23" fillId="0" borderId="21" xfId="2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1" fontId="23" fillId="0" borderId="21" xfId="0" applyNumberFormat="1" applyFont="1" applyBorder="1" applyAlignment="1">
      <alignment horizontal="left"/>
    </xf>
    <xf numFmtId="0" fontId="78" fillId="0" borderId="21" xfId="0" applyFont="1" applyBorder="1" applyAlignment="1">
      <alignment horizontal="left" wrapText="1"/>
    </xf>
    <xf numFmtId="0" fontId="23" fillId="0" borderId="21" xfId="2" applyFont="1" applyBorder="1" applyAlignment="1">
      <alignment horizontal="center"/>
    </xf>
    <xf numFmtId="0" fontId="18" fillId="0" borderId="21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69" fillId="0" borderId="21" xfId="2" applyFont="1" applyBorder="1" applyAlignment="1">
      <alignment horizontal="left" wrapText="1"/>
    </xf>
    <xf numFmtId="0" fontId="69" fillId="0" borderId="21" xfId="2" applyFont="1" applyBorder="1" applyAlignment="1">
      <alignment horizontal="center" vertical="center"/>
    </xf>
    <xf numFmtId="0" fontId="69" fillId="0" borderId="21" xfId="2" applyFont="1" applyBorder="1" applyAlignment="1">
      <alignment horizontal="center" vertical="center" wrapText="1"/>
    </xf>
    <xf numFmtId="44" fontId="84" fillId="0" borderId="21" xfId="3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left" wrapText="1"/>
    </xf>
    <xf numFmtId="0" fontId="24" fillId="0" borderId="21" xfId="0" applyFont="1" applyBorder="1" applyAlignment="1">
      <alignment horizontal="center"/>
    </xf>
    <xf numFmtId="44" fontId="83" fillId="0" borderId="21" xfId="0" applyNumberFormat="1" applyFont="1" applyBorder="1" applyAlignment="1">
      <alignment horizontal="center"/>
    </xf>
    <xf numFmtId="44" fontId="24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left"/>
    </xf>
    <xf numFmtId="0" fontId="23" fillId="0" borderId="21" xfId="0" applyFont="1" applyBorder="1" applyAlignment="1">
      <alignment horizontal="left" wrapText="1"/>
    </xf>
    <xf numFmtId="44" fontId="23" fillId="0" borderId="21" xfId="0" applyNumberFormat="1" applyFont="1" applyBorder="1" applyAlignment="1">
      <alignment horizontal="center"/>
    </xf>
    <xf numFmtId="0" fontId="24" fillId="0" borderId="21" xfId="0" applyFont="1" applyBorder="1" applyAlignment="1"/>
    <xf numFmtId="0" fontId="23" fillId="0" borderId="21" xfId="2" applyFont="1" applyBorder="1" applyAlignment="1">
      <alignment horizontal="left"/>
    </xf>
    <xf numFmtId="44" fontId="23" fillId="0" borderId="21" xfId="172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left" wrapText="1"/>
    </xf>
    <xf numFmtId="44" fontId="24" fillId="0" borderId="21" xfId="0" applyNumberFormat="1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44" fontId="30" fillId="0" borderId="21" xfId="0" applyNumberFormat="1" applyFont="1" applyBorder="1" applyAlignment="1">
      <alignment horizontal="center"/>
    </xf>
    <xf numFmtId="1" fontId="30" fillId="0" borderId="21" xfId="0" applyNumberFormat="1" applyFont="1" applyBorder="1" applyAlignment="1">
      <alignment horizontal="left"/>
    </xf>
    <xf numFmtId="0" fontId="79" fillId="0" borderId="21" xfId="0" applyFont="1" applyBorder="1" applyAlignment="1">
      <alignment horizontal="left" vertical="center"/>
    </xf>
    <xf numFmtId="0" fontId="79" fillId="0" borderId="21" xfId="0" applyFont="1" applyBorder="1" applyAlignment="1">
      <alignment horizontal="center" vertical="center"/>
    </xf>
    <xf numFmtId="44" fontId="79" fillId="0" borderId="21" xfId="131" applyFont="1" applyBorder="1" applyAlignment="1">
      <alignment vertical="center"/>
    </xf>
    <xf numFmtId="44" fontId="0" fillId="0" borderId="21" xfId="131" applyFont="1" applyBorder="1"/>
    <xf numFmtId="0" fontId="18" fillId="0" borderId="1" xfId="0" applyFont="1" applyBorder="1" applyAlignment="1">
      <alignment horizontal="center" vertical="center"/>
    </xf>
    <xf numFmtId="0" fontId="18" fillId="3" borderId="21" xfId="0" applyFont="1" applyFill="1" applyBorder="1" applyAlignment="1">
      <alignment horizontal="left"/>
    </xf>
    <xf numFmtId="44" fontId="18" fillId="3" borderId="21" xfId="4" applyFont="1" applyFill="1" applyBorder="1" applyAlignment="1">
      <alignment horizontal="center"/>
    </xf>
    <xf numFmtId="164" fontId="18" fillId="3" borderId="21" xfId="0" applyNumberFormat="1" applyFont="1" applyFill="1" applyBorder="1" applyAlignment="1">
      <alignment horizontal="center"/>
    </xf>
    <xf numFmtId="0" fontId="18" fillId="0" borderId="21" xfId="0" applyFont="1" applyBorder="1" applyAlignment="1">
      <alignment horizontal="left"/>
    </xf>
    <xf numFmtId="44" fontId="18" fillId="0" borderId="21" xfId="4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4" fontId="1" fillId="3" borderId="1" xfId="172" applyFont="1" applyFill="1" applyBorder="1" applyAlignment="1">
      <alignment vertical="center"/>
    </xf>
    <xf numFmtId="44" fontId="0" fillId="0" borderId="0" xfId="172" applyFont="1" applyFill="1" applyAlignment="1"/>
    <xf numFmtId="0" fontId="117" fillId="0" borderId="0" xfId="0" applyFont="1" applyFill="1" applyAlignment="1"/>
    <xf numFmtId="44" fontId="117" fillId="0" borderId="0" xfId="172" applyFont="1" applyFill="1"/>
    <xf numFmtId="0" fontId="119" fillId="0" borderId="21" xfId="0" applyFont="1" applyBorder="1" applyAlignment="1"/>
    <xf numFmtId="0" fontId="119" fillId="0" borderId="21" xfId="0" applyFont="1" applyBorder="1" applyAlignment="1">
      <alignment wrapText="1"/>
    </xf>
    <xf numFmtId="0" fontId="120" fillId="0" borderId="21" xfId="367" applyFont="1" applyFill="1" applyBorder="1" applyAlignment="1">
      <alignment vertical="center" wrapText="1"/>
    </xf>
    <xf numFmtId="44" fontId="121" fillId="0" borderId="21" xfId="366" applyFont="1" applyFill="1" applyBorder="1"/>
    <xf numFmtId="0" fontId="122" fillId="0" borderId="21" xfId="367" applyFont="1" applyFill="1" applyBorder="1" applyAlignment="1">
      <alignment vertical="center" wrapText="1"/>
    </xf>
    <xf numFmtId="44" fontId="122" fillId="0" borderId="21" xfId="366" applyFont="1" applyFill="1" applyBorder="1"/>
    <xf numFmtId="0" fontId="0" fillId="0" borderId="21" xfId="0" applyBorder="1" applyAlignment="1">
      <alignment wrapText="1"/>
    </xf>
    <xf numFmtId="44" fontId="125" fillId="0" borderId="21" xfId="366" applyFont="1" applyFill="1" applyBorder="1"/>
    <xf numFmtId="0" fontId="120" fillId="0" borderId="21" xfId="367" applyFont="1" applyFill="1" applyBorder="1" applyAlignment="1">
      <alignment vertical="center"/>
    </xf>
    <xf numFmtId="0" fontId="120" fillId="0" borderId="21" xfId="367" applyFont="1" applyFill="1" applyBorder="1" applyAlignment="1">
      <alignment horizontal="left" wrapText="1"/>
    </xf>
    <xf numFmtId="44" fontId="121" fillId="0" borderId="21" xfId="366" applyFont="1" applyFill="1" applyBorder="1" applyAlignment="1">
      <alignment horizontal="right" wrapText="1"/>
    </xf>
    <xf numFmtId="0" fontId="76" fillId="0" borderId="21" xfId="0" applyFont="1" applyBorder="1" applyAlignment="1"/>
    <xf numFmtId="44" fontId="121" fillId="0" borderId="21" xfId="366" applyFont="1" applyFill="1" applyBorder="1" applyAlignment="1">
      <alignment vertical="top" wrapText="1"/>
    </xf>
    <xf numFmtId="0" fontId="121" fillId="0" borderId="21" xfId="0" applyFont="1" applyBorder="1" applyAlignment="1"/>
    <xf numFmtId="49" fontId="87" fillId="0" borderId="21" xfId="0" applyNumberFormat="1" applyFont="1" applyBorder="1" applyAlignment="1"/>
    <xf numFmtId="0" fontId="76" fillId="0" borderId="21" xfId="0" applyFont="1" applyBorder="1" applyAlignment="1">
      <alignment horizontal="left" vertical="center"/>
    </xf>
    <xf numFmtId="44" fontId="127" fillId="0" borderId="21" xfId="366" applyFont="1" applyFill="1" applyBorder="1" applyAlignment="1">
      <alignment vertical="top" wrapText="1"/>
    </xf>
    <xf numFmtId="0" fontId="75" fillId="0" borderId="21" xfId="0" applyFont="1" applyBorder="1">
      <alignment vertical="top" wrapText="1"/>
    </xf>
    <xf numFmtId="0" fontId="75" fillId="0" borderId="21" xfId="0" quotePrefix="1" applyFont="1" applyBorder="1" applyAlignment="1"/>
    <xf numFmtId="0" fontId="89" fillId="0" borderId="21" xfId="0" applyFont="1" applyBorder="1">
      <alignment vertical="top" wrapText="1"/>
    </xf>
    <xf numFmtId="49" fontId="92" fillId="0" borderId="21" xfId="0" applyNumberFormat="1" applyFont="1" applyBorder="1" applyAlignment="1"/>
    <xf numFmtId="166" fontId="75" fillId="0" borderId="21" xfId="0" applyNumberFormat="1" applyFont="1" applyBorder="1" applyAlignment="1"/>
    <xf numFmtId="0" fontId="76" fillId="0" borderId="21" xfId="0" applyFont="1" applyBorder="1">
      <alignment vertical="top" wrapText="1"/>
    </xf>
    <xf numFmtId="0" fontId="22" fillId="0" borderId="21" xfId="0" applyFont="1" applyBorder="1" applyAlignment="1">
      <alignment horizontal="left" vertical="center"/>
    </xf>
    <xf numFmtId="166" fontId="22" fillId="0" borderId="21" xfId="0" applyNumberFormat="1" applyFont="1" applyBorder="1" applyAlignment="1">
      <alignment horizontal="left" vertical="center"/>
    </xf>
    <xf numFmtId="166" fontId="128" fillId="0" borderId="21" xfId="0" applyNumberFormat="1" applyFont="1" applyBorder="1" applyAlignment="1"/>
    <xf numFmtId="0" fontId="0" fillId="0" borderId="21" xfId="0" applyBorder="1">
      <alignment vertical="top" wrapText="1"/>
    </xf>
    <xf numFmtId="166" fontId="0" fillId="0" borderId="21" xfId="0" applyNumberFormat="1" applyBorder="1" applyAlignment="1"/>
    <xf numFmtId="167" fontId="0" fillId="0" borderId="21" xfId="0" applyNumberFormat="1" applyBorder="1" applyAlignment="1"/>
    <xf numFmtId="0" fontId="129" fillId="0" borderId="21" xfId="0" applyFont="1" applyBorder="1" applyAlignment="1"/>
    <xf numFmtId="0" fontId="130" fillId="0" borderId="21" xfId="0" applyFont="1" applyBorder="1">
      <alignment vertical="top" wrapText="1"/>
    </xf>
    <xf numFmtId="166" fontId="0" fillId="0" borderId="21" xfId="0" applyNumberFormat="1" applyFill="1" applyBorder="1" applyAlignment="1"/>
    <xf numFmtId="44" fontId="0" fillId="0" borderId="21" xfId="546" applyFont="1" applyFill="1" applyBorder="1"/>
    <xf numFmtId="0" fontId="107" fillId="0" borderId="21" xfId="0" applyFont="1" applyBorder="1" applyAlignment="1">
      <alignment horizontal="left"/>
    </xf>
    <xf numFmtId="44" fontId="107" fillId="0" borderId="21" xfId="546" applyFont="1" applyFill="1" applyBorder="1" applyAlignment="1">
      <alignment horizontal="left"/>
    </xf>
    <xf numFmtId="0" fontId="131" fillId="0" borderId="21" xfId="0" applyFont="1" applyBorder="1">
      <alignment vertical="top" wrapText="1"/>
    </xf>
    <xf numFmtId="44" fontId="131" fillId="0" borderId="21" xfId="366" applyFont="1" applyFill="1" applyBorder="1" applyAlignment="1">
      <alignment horizontal="right" wrapText="1"/>
    </xf>
    <xf numFmtId="44" fontId="131" fillId="0" borderId="21" xfId="366" applyFont="1" applyFill="1" applyBorder="1" applyAlignment="1">
      <alignment vertical="top" wrapText="1"/>
    </xf>
    <xf numFmtId="0" fontId="132" fillId="0" borderId="21" xfId="0" applyFont="1" applyFill="1" applyBorder="1" applyAlignment="1">
      <alignment horizontal="left"/>
    </xf>
    <xf numFmtId="44" fontId="0" fillId="0" borderId="21" xfId="0" applyNumberFormat="1" applyBorder="1" applyAlignment="1"/>
    <xf numFmtId="44" fontId="0" fillId="0" borderId="21" xfId="0" applyNumberFormat="1" applyFill="1" applyBorder="1" applyAlignment="1"/>
    <xf numFmtId="49" fontId="133" fillId="0" borderId="21" xfId="0" applyNumberFormat="1" applyFont="1" applyBorder="1" applyAlignment="1"/>
    <xf numFmtId="0" fontId="129" fillId="0" borderId="21" xfId="0" applyFont="1" applyBorder="1">
      <alignment vertical="top" wrapText="1"/>
    </xf>
    <xf numFmtId="0" fontId="118" fillId="0" borderId="21" xfId="0" applyFont="1" applyBorder="1">
      <alignment vertical="top" wrapText="1"/>
    </xf>
    <xf numFmtId="0" fontId="129" fillId="0" borderId="21" xfId="0" applyFont="1" applyFill="1" applyBorder="1" applyAlignment="1"/>
    <xf numFmtId="44" fontId="108" fillId="0" borderId="21" xfId="0" applyNumberFormat="1" applyFont="1" applyFill="1" applyBorder="1" applyAlignment="1">
      <alignment horizontal="left"/>
    </xf>
    <xf numFmtId="44" fontId="134" fillId="0" borderId="21" xfId="546" applyFont="1" applyFill="1" applyBorder="1"/>
    <xf numFmtId="44" fontId="0" fillId="0" borderId="21" xfId="546" applyFont="1" applyBorder="1"/>
    <xf numFmtId="0" fontId="76" fillId="0" borderId="21" xfId="0" applyFont="1" applyBorder="1" applyAlignment="1">
      <alignment vertical="center" wrapText="1"/>
    </xf>
    <xf numFmtId="44" fontId="75" fillId="0" borderId="21" xfId="546" applyFont="1" applyBorder="1"/>
    <xf numFmtId="44" fontId="76" fillId="0" borderId="21" xfId="546" applyFont="1" applyBorder="1"/>
    <xf numFmtId="166" fontId="75" fillId="0" borderId="21" xfId="0" applyNumberFormat="1" applyFont="1" applyFill="1" applyBorder="1" applyAlignment="1"/>
    <xf numFmtId="0" fontId="122" fillId="0" borderId="21" xfId="0" applyFont="1" applyFill="1" applyBorder="1" applyAlignment="1"/>
    <xf numFmtId="6" fontId="111" fillId="0" borderId="0" xfId="0" applyNumberFormat="1" applyFont="1" applyAlignment="1"/>
    <xf numFmtId="6" fontId="0" fillId="0" borderId="0" xfId="0" applyNumberFormat="1" applyAlignment="1"/>
    <xf numFmtId="0" fontId="17" fillId="0" borderId="0" xfId="0" applyFont="1" applyAlignment="1"/>
    <xf numFmtId="169" fontId="108" fillId="0" borderId="0" xfId="0" applyNumberFormat="1" applyFont="1" applyAlignment="1">
      <alignment vertical="top"/>
    </xf>
    <xf numFmtId="169" fontId="108" fillId="76" borderId="0" xfId="0" applyNumberFormat="1" applyFont="1" applyFill="1" applyAlignment="1">
      <alignment vertical="top"/>
    </xf>
    <xf numFmtId="169" fontId="108" fillId="76" borderId="0" xfId="0" applyNumberFormat="1" applyFont="1" applyFill="1" applyAlignment="1">
      <alignment horizontal="right" vertical="top"/>
    </xf>
    <xf numFmtId="0" fontId="108" fillId="77" borderId="0" xfId="0" applyFont="1" applyFill="1" applyAlignment="1">
      <alignment vertical="top"/>
    </xf>
    <xf numFmtId="170" fontId="108" fillId="0" borderId="0" xfId="0" applyNumberFormat="1" applyFont="1" applyAlignment="1">
      <alignment horizontal="right" vertical="top"/>
    </xf>
    <xf numFmtId="0" fontId="108" fillId="76" borderId="0" xfId="0" applyFont="1" applyFill="1" applyAlignment="1">
      <alignment vertical="top"/>
    </xf>
    <xf numFmtId="0" fontId="108" fillId="76" borderId="0" xfId="0" applyFont="1" applyFill="1" applyAlignment="1">
      <alignment horizontal="left" vertical="top"/>
    </xf>
    <xf numFmtId="0" fontId="108" fillId="0" borderId="0" xfId="0" applyFont="1" applyAlignment="1">
      <alignment horizontal="right" vertical="top"/>
    </xf>
    <xf numFmtId="0" fontId="105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</cellXfs>
  <cellStyles count="855">
    <cellStyle name="20% - Accent1 2" xfId="6" xr:uid="{00000000-0005-0000-0000-000000000000}"/>
    <cellStyle name="20% - Accent1 2 2" xfId="98" xr:uid="{00000000-0005-0000-0000-000001000000}"/>
    <cellStyle name="20% - Accent1 2 2 2" xfId="184" xr:uid="{00000000-0005-0000-0000-000002000000}"/>
    <cellStyle name="20% - Accent1 2 2 2 2" xfId="288" xr:uid="{00000000-0005-0000-0000-000003000000}"/>
    <cellStyle name="20% - Accent1 2 2 2 2 2" xfId="457" xr:uid="{00000000-0005-0000-0000-000004000000}"/>
    <cellStyle name="20% - Accent1 2 2 2 2 2 2" xfId="766" xr:uid="{FF0C07CC-B741-4030-BB40-548E9E76AEE5}"/>
    <cellStyle name="20% - Accent1 2 2 2 2 3" xfId="633" xr:uid="{801A86E7-0E1A-4092-8F35-FD2D1BEAEC15}"/>
    <cellStyle name="20% - Accent1 2 2 2 3" xfId="369" xr:uid="{00000000-0005-0000-0000-000005000000}"/>
    <cellStyle name="20% - Accent1 2 2 2 3 2" xfId="707" xr:uid="{C071E40F-EF8D-4F50-B1E3-BA59431B3D4E}"/>
    <cellStyle name="20% - Accent1 2 2 2 4" xfId="574" xr:uid="{140B843D-4074-421F-B916-25789BD1C4A0}"/>
    <cellStyle name="20% - Accent1 2 2 3" xfId="265" xr:uid="{00000000-0005-0000-0000-000006000000}"/>
    <cellStyle name="20% - Accent1 2 2 3 2" xfId="434" xr:uid="{00000000-0005-0000-0000-000007000000}"/>
    <cellStyle name="20% - Accent1 2 2 3 2 2" xfId="744" xr:uid="{119C7462-6188-406E-8F24-80219CE3FD6F}"/>
    <cellStyle name="20% - Accent1 2 2 3 3" xfId="611" xr:uid="{F0B8C76D-1F0C-44F2-8771-06770AAD7387}"/>
    <cellStyle name="20% - Accent1 2 2 4" xfId="344" xr:uid="{00000000-0005-0000-0000-000008000000}"/>
    <cellStyle name="20% - Accent1 2 2 4 2" xfId="685" xr:uid="{A2DAA515-5D83-45B1-814E-0FB672D60D23}"/>
    <cellStyle name="20% - Accent1 2 2 5" xfId="552" xr:uid="{6B31F41C-4550-42D8-A15A-684CFBBF1C5A}"/>
    <cellStyle name="20% - Accent1 2 3" xfId="99" xr:uid="{00000000-0005-0000-0000-000009000000}"/>
    <cellStyle name="20% - Accent1 2 3 2" xfId="185" xr:uid="{00000000-0005-0000-0000-00000A000000}"/>
    <cellStyle name="20% - Accent1 2 3 2 2" xfId="370" xr:uid="{00000000-0005-0000-0000-00000B000000}"/>
    <cellStyle name="20% - Accent1 2 4" xfId="183" xr:uid="{00000000-0005-0000-0000-00000C000000}"/>
    <cellStyle name="20% - Accent1 2 4 2" xfId="368" xr:uid="{00000000-0005-0000-0000-00000D000000}"/>
    <cellStyle name="20% - Accent1 3" xfId="100" xr:uid="{00000000-0005-0000-0000-00000E000000}"/>
    <cellStyle name="20% - Accent1 3 2" xfId="186" xr:uid="{00000000-0005-0000-0000-00000F000000}"/>
    <cellStyle name="20% - Accent1 3 2 2" xfId="289" xr:uid="{00000000-0005-0000-0000-000010000000}"/>
    <cellStyle name="20% - Accent1 3 2 2 2" xfId="458" xr:uid="{00000000-0005-0000-0000-000011000000}"/>
    <cellStyle name="20% - Accent1 3 2 2 2 2" xfId="767" xr:uid="{C97CD731-E312-4284-BE85-06858B9D15C3}"/>
    <cellStyle name="20% - Accent1 3 2 2 3" xfId="634" xr:uid="{0978A3E7-25FF-4D37-84DF-F92E955DE738}"/>
    <cellStyle name="20% - Accent1 3 2 3" xfId="371" xr:uid="{00000000-0005-0000-0000-000012000000}"/>
    <cellStyle name="20% - Accent1 3 2 3 2" xfId="708" xr:uid="{02A16A92-0944-467E-A0EA-395694EF10D7}"/>
    <cellStyle name="20% - Accent1 3 2 4" xfId="575" xr:uid="{A5A9C972-5E54-464D-809D-2CC9EBAF18FE}"/>
    <cellStyle name="20% - Accent1 3 3" xfId="266" xr:uid="{00000000-0005-0000-0000-000013000000}"/>
    <cellStyle name="20% - Accent1 3 3 2" xfId="435" xr:uid="{00000000-0005-0000-0000-000014000000}"/>
    <cellStyle name="20% - Accent1 3 3 2 2" xfId="745" xr:uid="{CD32BC3E-2886-4A21-A562-B849A8444F1E}"/>
    <cellStyle name="20% - Accent1 3 3 3" xfId="612" xr:uid="{30CCFAE0-ABDD-4BFD-886E-D8D00E681DAD}"/>
    <cellStyle name="20% - Accent1 3 4" xfId="345" xr:uid="{00000000-0005-0000-0000-000015000000}"/>
    <cellStyle name="20% - Accent1 3 4 2" xfId="686" xr:uid="{F5361A65-ECC8-4340-B900-6B7A8882F7AA}"/>
    <cellStyle name="20% - Accent1 3 5" xfId="553" xr:uid="{D4FBBD3F-7001-4251-817A-F7123F3A2A32}"/>
    <cellStyle name="20% - Accent1 4" xfId="101" xr:uid="{00000000-0005-0000-0000-000016000000}"/>
    <cellStyle name="20% - Accent1 4 2" xfId="187" xr:uid="{00000000-0005-0000-0000-000017000000}"/>
    <cellStyle name="20% - Accent1 4 2 2" xfId="290" xr:uid="{00000000-0005-0000-0000-000018000000}"/>
    <cellStyle name="20% - Accent1 4 2 2 2" xfId="459" xr:uid="{00000000-0005-0000-0000-000019000000}"/>
    <cellStyle name="20% - Accent1 4 2 2 2 2" xfId="768" xr:uid="{0573D57D-B29F-4790-A3D1-459870171261}"/>
    <cellStyle name="20% - Accent1 4 2 2 3" xfId="635" xr:uid="{213C7A95-75A4-4085-A431-87F7EFAC1D3D}"/>
    <cellStyle name="20% - Accent1 4 2 3" xfId="372" xr:uid="{00000000-0005-0000-0000-00001A000000}"/>
    <cellStyle name="20% - Accent1 4 2 3 2" xfId="709" xr:uid="{89BEA0BC-C8CC-483A-8273-66E95870ACDE}"/>
    <cellStyle name="20% - Accent1 4 2 4" xfId="576" xr:uid="{C8EE22CE-B625-47BF-A61E-13B0E709F477}"/>
    <cellStyle name="20% - Accent1 4 3" xfId="267" xr:uid="{00000000-0005-0000-0000-00001B000000}"/>
    <cellStyle name="20% - Accent1 4 3 2" xfId="436" xr:uid="{00000000-0005-0000-0000-00001C000000}"/>
    <cellStyle name="20% - Accent1 4 3 2 2" xfId="746" xr:uid="{D5FA190A-5CB3-49FE-8B67-4FE26C3476D9}"/>
    <cellStyle name="20% - Accent1 4 3 3" xfId="613" xr:uid="{31B846E4-94EA-4E9F-A07C-0E0CC009A656}"/>
    <cellStyle name="20% - Accent1 4 4" xfId="346" xr:uid="{00000000-0005-0000-0000-00001D000000}"/>
    <cellStyle name="20% - Accent1 4 4 2" xfId="687" xr:uid="{30929CCF-D658-482E-84BF-D72EDA88C778}"/>
    <cellStyle name="20% - Accent1 4 5" xfId="554" xr:uid="{B117740B-3A57-4C29-9DE8-4E9F87CE0494}"/>
    <cellStyle name="20% - Accent1 5" xfId="328" xr:uid="{00000000-0005-0000-0000-00001E000000}"/>
    <cellStyle name="20% - Accent1 5 2" xfId="497" xr:uid="{00000000-0005-0000-0000-00001F000000}"/>
    <cellStyle name="20% - Accent1 5 2 2" xfId="804" xr:uid="{2120FD36-1B2E-4E92-AEED-14F1421D6E77}"/>
    <cellStyle name="20% - Accent1 5 3" xfId="671" xr:uid="{B9BB1E02-9D15-469F-B48B-0A2D83638B14}"/>
    <cellStyle name="20% - Accent1 6" xfId="513" xr:uid="{00000000-0005-0000-0000-000020000000}"/>
    <cellStyle name="20% - Accent1 6 2" xfId="820" xr:uid="{477CA86B-6494-438A-97CC-11A05EEAFF1F}"/>
    <cellStyle name="20% - Accent1 7" xfId="530" xr:uid="{116F6B23-12E4-49CA-B31C-1A67DFCDE29E}"/>
    <cellStyle name="20% - Accent1 7 2" xfId="836" xr:uid="{73237A10-C623-48DE-8660-21C9745A17BD}"/>
    <cellStyle name="20% - Accent2 2" xfId="7" xr:uid="{00000000-0005-0000-0000-000021000000}"/>
    <cellStyle name="20% - Accent2 2 2" xfId="102" xr:uid="{00000000-0005-0000-0000-000022000000}"/>
    <cellStyle name="20% - Accent2 2 2 2" xfId="189" xr:uid="{00000000-0005-0000-0000-000023000000}"/>
    <cellStyle name="20% - Accent2 2 2 2 2" xfId="291" xr:uid="{00000000-0005-0000-0000-000024000000}"/>
    <cellStyle name="20% - Accent2 2 2 2 2 2" xfId="460" xr:uid="{00000000-0005-0000-0000-000025000000}"/>
    <cellStyle name="20% - Accent2 2 2 2 2 2 2" xfId="769" xr:uid="{1D5783B8-03ED-431F-B205-A8D47F171F7F}"/>
    <cellStyle name="20% - Accent2 2 2 2 2 3" xfId="636" xr:uid="{9647CB0F-0B41-4953-A12C-880B11E6EC70}"/>
    <cellStyle name="20% - Accent2 2 2 2 3" xfId="374" xr:uid="{00000000-0005-0000-0000-000026000000}"/>
    <cellStyle name="20% - Accent2 2 2 2 3 2" xfId="710" xr:uid="{B7728C60-C602-42E6-BB54-B58F1ED9A94A}"/>
    <cellStyle name="20% - Accent2 2 2 2 4" xfId="577" xr:uid="{27237E90-21DF-4D59-BDCA-59427025F143}"/>
    <cellStyle name="20% - Accent2 2 2 3" xfId="268" xr:uid="{00000000-0005-0000-0000-000027000000}"/>
    <cellStyle name="20% - Accent2 2 2 3 2" xfId="437" xr:uid="{00000000-0005-0000-0000-000028000000}"/>
    <cellStyle name="20% - Accent2 2 2 3 2 2" xfId="747" xr:uid="{5710AA0A-E319-4452-8B02-C010E6C7D9E4}"/>
    <cellStyle name="20% - Accent2 2 2 3 3" xfId="614" xr:uid="{F2721CB8-D0F5-407A-99EE-E68BC2B8C7F5}"/>
    <cellStyle name="20% - Accent2 2 2 4" xfId="347" xr:uid="{00000000-0005-0000-0000-000029000000}"/>
    <cellStyle name="20% - Accent2 2 2 4 2" xfId="688" xr:uid="{AA3A6F59-5978-491B-B021-E93FF229F6F3}"/>
    <cellStyle name="20% - Accent2 2 2 5" xfId="555" xr:uid="{16366E27-B4E4-4B68-AFE1-C34C0813D0C5}"/>
    <cellStyle name="20% - Accent2 2 3" xfId="103" xr:uid="{00000000-0005-0000-0000-00002A000000}"/>
    <cellStyle name="20% - Accent2 2 3 2" xfId="190" xr:uid="{00000000-0005-0000-0000-00002B000000}"/>
    <cellStyle name="20% - Accent2 2 3 2 2" xfId="375" xr:uid="{00000000-0005-0000-0000-00002C000000}"/>
    <cellStyle name="20% - Accent2 2 4" xfId="188" xr:uid="{00000000-0005-0000-0000-00002D000000}"/>
    <cellStyle name="20% - Accent2 2 4 2" xfId="373" xr:uid="{00000000-0005-0000-0000-00002E000000}"/>
    <cellStyle name="20% - Accent2 3" xfId="104" xr:uid="{00000000-0005-0000-0000-00002F000000}"/>
    <cellStyle name="20% - Accent2 3 2" xfId="191" xr:uid="{00000000-0005-0000-0000-000030000000}"/>
    <cellStyle name="20% - Accent2 3 2 2" xfId="292" xr:uid="{00000000-0005-0000-0000-000031000000}"/>
    <cellStyle name="20% - Accent2 3 2 2 2" xfId="461" xr:uid="{00000000-0005-0000-0000-000032000000}"/>
    <cellStyle name="20% - Accent2 3 2 2 2 2" xfId="770" xr:uid="{A95ECAA2-645E-4004-AC61-A47C11F0CD60}"/>
    <cellStyle name="20% - Accent2 3 2 2 3" xfId="637" xr:uid="{4851CB5F-0CA6-480C-9793-4F7EDF410A16}"/>
    <cellStyle name="20% - Accent2 3 2 3" xfId="376" xr:uid="{00000000-0005-0000-0000-000033000000}"/>
    <cellStyle name="20% - Accent2 3 2 3 2" xfId="711" xr:uid="{91A6B6EA-5A77-46D7-A9AA-F41A0284BA5E}"/>
    <cellStyle name="20% - Accent2 3 2 4" xfId="578" xr:uid="{C9AE5493-D938-4CE8-A321-4C1C3D25602D}"/>
    <cellStyle name="20% - Accent2 3 3" xfId="269" xr:uid="{00000000-0005-0000-0000-000034000000}"/>
    <cellStyle name="20% - Accent2 3 3 2" xfId="438" xr:uid="{00000000-0005-0000-0000-000035000000}"/>
    <cellStyle name="20% - Accent2 3 3 2 2" xfId="748" xr:uid="{4C15AC63-545E-4776-B830-7104BBB44C61}"/>
    <cellStyle name="20% - Accent2 3 3 3" xfId="615" xr:uid="{4D501506-EB69-44AF-B19C-A1B183103058}"/>
    <cellStyle name="20% - Accent2 3 4" xfId="348" xr:uid="{00000000-0005-0000-0000-000036000000}"/>
    <cellStyle name="20% - Accent2 3 4 2" xfId="689" xr:uid="{50B178BF-D415-4756-8F23-524538D639C9}"/>
    <cellStyle name="20% - Accent2 3 5" xfId="556" xr:uid="{8FA8E5C5-6FF0-44D6-9EA4-33167339B507}"/>
    <cellStyle name="20% - Accent2 4" xfId="105" xr:uid="{00000000-0005-0000-0000-000037000000}"/>
    <cellStyle name="20% - Accent2 4 2" xfId="192" xr:uid="{00000000-0005-0000-0000-000038000000}"/>
    <cellStyle name="20% - Accent2 4 2 2" xfId="293" xr:uid="{00000000-0005-0000-0000-000039000000}"/>
    <cellStyle name="20% - Accent2 4 2 2 2" xfId="462" xr:uid="{00000000-0005-0000-0000-00003A000000}"/>
    <cellStyle name="20% - Accent2 4 2 2 2 2" xfId="771" xr:uid="{60FA8FDC-6EB6-4CFC-B114-12E094AC25E7}"/>
    <cellStyle name="20% - Accent2 4 2 2 3" xfId="638" xr:uid="{5B2E8925-BD13-4259-A6F0-107C7F5F574D}"/>
    <cellStyle name="20% - Accent2 4 2 3" xfId="377" xr:uid="{00000000-0005-0000-0000-00003B000000}"/>
    <cellStyle name="20% - Accent2 4 2 3 2" xfId="712" xr:uid="{4C06F71E-9765-438E-A218-847E64546EF4}"/>
    <cellStyle name="20% - Accent2 4 2 4" xfId="579" xr:uid="{FDF21112-088A-47FD-9417-79FBDB2B6098}"/>
    <cellStyle name="20% - Accent2 4 3" xfId="270" xr:uid="{00000000-0005-0000-0000-00003C000000}"/>
    <cellStyle name="20% - Accent2 4 3 2" xfId="439" xr:uid="{00000000-0005-0000-0000-00003D000000}"/>
    <cellStyle name="20% - Accent2 4 3 2 2" xfId="749" xr:uid="{2C55D4E8-3199-4315-B99A-A7365B86AEC2}"/>
    <cellStyle name="20% - Accent2 4 3 3" xfId="616" xr:uid="{CAF7A0F0-B85C-4309-957E-26C6E4A5176F}"/>
    <cellStyle name="20% - Accent2 4 4" xfId="349" xr:uid="{00000000-0005-0000-0000-00003E000000}"/>
    <cellStyle name="20% - Accent2 4 4 2" xfId="690" xr:uid="{927DFA8A-3B54-41AC-9FB2-3122340C78A9}"/>
    <cellStyle name="20% - Accent2 4 5" xfId="557" xr:uid="{16B1B23D-6188-487F-883E-42C097BDADEB}"/>
    <cellStyle name="20% - Accent2 5" xfId="330" xr:uid="{00000000-0005-0000-0000-00003F000000}"/>
    <cellStyle name="20% - Accent2 5 2" xfId="499" xr:uid="{00000000-0005-0000-0000-000040000000}"/>
    <cellStyle name="20% - Accent2 5 2 2" xfId="806" xr:uid="{F779E1EF-D79E-4FBE-AD88-737A116EBA29}"/>
    <cellStyle name="20% - Accent2 5 3" xfId="673" xr:uid="{848AA8B8-063B-481E-8870-7F3A3D02BDC0}"/>
    <cellStyle name="20% - Accent2 6" xfId="515" xr:uid="{00000000-0005-0000-0000-000041000000}"/>
    <cellStyle name="20% - Accent2 6 2" xfId="822" xr:uid="{C0287F96-F627-4EA0-808B-C290967D6875}"/>
    <cellStyle name="20% - Accent2 7" xfId="532" xr:uid="{136E7506-CB6D-4F0F-A4E7-7EB0778D7EE6}"/>
    <cellStyle name="20% - Accent2 7 2" xfId="838" xr:uid="{4885B9C1-AF05-473A-9FEC-81B8C3D5548D}"/>
    <cellStyle name="20% - Accent3 2" xfId="8" xr:uid="{00000000-0005-0000-0000-000042000000}"/>
    <cellStyle name="20% - Accent3 2 2" xfId="106" xr:uid="{00000000-0005-0000-0000-000043000000}"/>
    <cellStyle name="20% - Accent3 2 2 2" xfId="194" xr:uid="{00000000-0005-0000-0000-000044000000}"/>
    <cellStyle name="20% - Accent3 2 2 2 2" xfId="294" xr:uid="{00000000-0005-0000-0000-000045000000}"/>
    <cellStyle name="20% - Accent3 2 2 2 2 2" xfId="463" xr:uid="{00000000-0005-0000-0000-000046000000}"/>
    <cellStyle name="20% - Accent3 2 2 2 2 2 2" xfId="772" xr:uid="{F1A05570-868C-41E8-92C4-453A13B8F49A}"/>
    <cellStyle name="20% - Accent3 2 2 2 2 3" xfId="639" xr:uid="{34FB0837-329A-412A-9032-2716691EE199}"/>
    <cellStyle name="20% - Accent3 2 2 2 3" xfId="379" xr:uid="{00000000-0005-0000-0000-000047000000}"/>
    <cellStyle name="20% - Accent3 2 2 2 3 2" xfId="713" xr:uid="{28B98731-2EEA-4456-A0BF-E06EDA5723CE}"/>
    <cellStyle name="20% - Accent3 2 2 2 4" xfId="580" xr:uid="{035F141D-BE08-47C9-BAF9-3BEF89F1012B}"/>
    <cellStyle name="20% - Accent3 2 2 3" xfId="271" xr:uid="{00000000-0005-0000-0000-000048000000}"/>
    <cellStyle name="20% - Accent3 2 2 3 2" xfId="440" xr:uid="{00000000-0005-0000-0000-000049000000}"/>
    <cellStyle name="20% - Accent3 2 2 3 2 2" xfId="750" xr:uid="{A798BB10-FCA7-4B18-9ABF-2F19E11246A7}"/>
    <cellStyle name="20% - Accent3 2 2 3 3" xfId="617" xr:uid="{3F80C384-7AC9-4D14-AA09-28987D1B2155}"/>
    <cellStyle name="20% - Accent3 2 2 4" xfId="350" xr:uid="{00000000-0005-0000-0000-00004A000000}"/>
    <cellStyle name="20% - Accent3 2 2 4 2" xfId="691" xr:uid="{0449B76D-B4C5-4676-88FA-46F985B17B4B}"/>
    <cellStyle name="20% - Accent3 2 2 5" xfId="558" xr:uid="{AF80A2BD-7FAA-4411-A21D-FD432F471FC9}"/>
    <cellStyle name="20% - Accent3 2 3" xfId="107" xr:uid="{00000000-0005-0000-0000-00004B000000}"/>
    <cellStyle name="20% - Accent3 2 3 2" xfId="195" xr:uid="{00000000-0005-0000-0000-00004C000000}"/>
    <cellStyle name="20% - Accent3 2 3 2 2" xfId="380" xr:uid="{00000000-0005-0000-0000-00004D000000}"/>
    <cellStyle name="20% - Accent3 2 4" xfId="193" xr:uid="{00000000-0005-0000-0000-00004E000000}"/>
    <cellStyle name="20% - Accent3 2 4 2" xfId="378" xr:uid="{00000000-0005-0000-0000-00004F000000}"/>
    <cellStyle name="20% - Accent3 3" xfId="108" xr:uid="{00000000-0005-0000-0000-000050000000}"/>
    <cellStyle name="20% - Accent3 3 2" xfId="196" xr:uid="{00000000-0005-0000-0000-000051000000}"/>
    <cellStyle name="20% - Accent3 3 2 2" xfId="295" xr:uid="{00000000-0005-0000-0000-000052000000}"/>
    <cellStyle name="20% - Accent3 3 2 2 2" xfId="464" xr:uid="{00000000-0005-0000-0000-000053000000}"/>
    <cellStyle name="20% - Accent3 3 2 2 2 2" xfId="773" xr:uid="{471FD410-971A-42DD-97DC-709C42126C77}"/>
    <cellStyle name="20% - Accent3 3 2 2 3" xfId="640" xr:uid="{5BF3F890-A92C-49E3-95CE-C903D7CB9DD9}"/>
    <cellStyle name="20% - Accent3 3 2 3" xfId="381" xr:uid="{00000000-0005-0000-0000-000054000000}"/>
    <cellStyle name="20% - Accent3 3 2 3 2" xfId="714" xr:uid="{B2DF09AC-9B0F-45A2-817E-E157EC34FD61}"/>
    <cellStyle name="20% - Accent3 3 2 4" xfId="581" xr:uid="{782F3EEF-B506-4A28-B51D-2B7B3F6C88D6}"/>
    <cellStyle name="20% - Accent3 3 3" xfId="272" xr:uid="{00000000-0005-0000-0000-000055000000}"/>
    <cellStyle name="20% - Accent3 3 3 2" xfId="441" xr:uid="{00000000-0005-0000-0000-000056000000}"/>
    <cellStyle name="20% - Accent3 3 3 2 2" xfId="751" xr:uid="{7B698C0E-3231-492E-A19B-848F4BB0E54E}"/>
    <cellStyle name="20% - Accent3 3 3 3" xfId="618" xr:uid="{3A244C3F-DEB5-4DCF-BD3F-47199A711510}"/>
    <cellStyle name="20% - Accent3 3 4" xfId="351" xr:uid="{00000000-0005-0000-0000-000057000000}"/>
    <cellStyle name="20% - Accent3 3 4 2" xfId="692" xr:uid="{F93D3C70-9DDC-49A1-83B4-5C6073738904}"/>
    <cellStyle name="20% - Accent3 3 5" xfId="559" xr:uid="{E18E88AA-EAA9-464A-A1C2-8020312F19A1}"/>
    <cellStyle name="20% - Accent3 4" xfId="109" xr:uid="{00000000-0005-0000-0000-000058000000}"/>
    <cellStyle name="20% - Accent3 4 2" xfId="197" xr:uid="{00000000-0005-0000-0000-000059000000}"/>
    <cellStyle name="20% - Accent3 4 2 2" xfId="296" xr:uid="{00000000-0005-0000-0000-00005A000000}"/>
    <cellStyle name="20% - Accent3 4 2 2 2" xfId="465" xr:uid="{00000000-0005-0000-0000-00005B000000}"/>
    <cellStyle name="20% - Accent3 4 2 2 2 2" xfId="774" xr:uid="{3573B4D3-AE33-4B5D-9122-6325C7E8C222}"/>
    <cellStyle name="20% - Accent3 4 2 2 3" xfId="641" xr:uid="{DC715FC3-9F46-45E3-9D00-B0C2B408170D}"/>
    <cellStyle name="20% - Accent3 4 2 3" xfId="382" xr:uid="{00000000-0005-0000-0000-00005C000000}"/>
    <cellStyle name="20% - Accent3 4 2 3 2" xfId="715" xr:uid="{B281A71A-B580-4376-9533-A06B087B6569}"/>
    <cellStyle name="20% - Accent3 4 2 4" xfId="582" xr:uid="{3718EB26-9037-4D99-BA28-6F7D7C9A1E44}"/>
    <cellStyle name="20% - Accent3 4 3" xfId="273" xr:uid="{00000000-0005-0000-0000-00005D000000}"/>
    <cellStyle name="20% - Accent3 4 3 2" xfId="442" xr:uid="{00000000-0005-0000-0000-00005E000000}"/>
    <cellStyle name="20% - Accent3 4 3 2 2" xfId="752" xr:uid="{69D5D2E0-3C34-4832-8DE4-D220F979B9C4}"/>
    <cellStyle name="20% - Accent3 4 3 3" xfId="619" xr:uid="{30EC4925-2661-4556-B3A7-48D3A73E5792}"/>
    <cellStyle name="20% - Accent3 4 4" xfId="352" xr:uid="{00000000-0005-0000-0000-00005F000000}"/>
    <cellStyle name="20% - Accent3 4 4 2" xfId="693" xr:uid="{6A05D1DB-8708-4C8F-91C8-860FB7FF28DC}"/>
    <cellStyle name="20% - Accent3 4 5" xfId="560" xr:uid="{80E2825D-F2A1-4049-92A4-D58CC2A456B5}"/>
    <cellStyle name="20% - Accent3 5" xfId="332" xr:uid="{00000000-0005-0000-0000-000060000000}"/>
    <cellStyle name="20% - Accent3 5 2" xfId="501" xr:uid="{00000000-0005-0000-0000-000061000000}"/>
    <cellStyle name="20% - Accent3 5 2 2" xfId="808" xr:uid="{DE805F9F-F063-43E7-8B4D-D30FE7F514FD}"/>
    <cellStyle name="20% - Accent3 5 3" xfId="675" xr:uid="{4FDD6DC3-BE36-4CF9-8E2D-FE7976D757C8}"/>
    <cellStyle name="20% - Accent3 6" xfId="517" xr:uid="{00000000-0005-0000-0000-000062000000}"/>
    <cellStyle name="20% - Accent3 6 2" xfId="824" xr:uid="{3CCCBBCC-A111-4C39-945D-82E099C1FB40}"/>
    <cellStyle name="20% - Accent3 7" xfId="534" xr:uid="{E6069347-C1E4-428C-8DD4-2C7F5F2FADDA}"/>
    <cellStyle name="20% - Accent3 7 2" xfId="840" xr:uid="{E2DA7706-5CF4-4C82-989A-253E1EACCE0E}"/>
    <cellStyle name="20% - Accent4 2" xfId="9" xr:uid="{00000000-0005-0000-0000-000063000000}"/>
    <cellStyle name="20% - Accent4 2 2" xfId="110" xr:uid="{00000000-0005-0000-0000-000064000000}"/>
    <cellStyle name="20% - Accent4 2 2 2" xfId="199" xr:uid="{00000000-0005-0000-0000-000065000000}"/>
    <cellStyle name="20% - Accent4 2 2 2 2" xfId="297" xr:uid="{00000000-0005-0000-0000-000066000000}"/>
    <cellStyle name="20% - Accent4 2 2 2 2 2" xfId="466" xr:uid="{00000000-0005-0000-0000-000067000000}"/>
    <cellStyle name="20% - Accent4 2 2 2 2 2 2" xfId="775" xr:uid="{F61BBB6A-786C-413D-B5C7-6ABB5B8E80F1}"/>
    <cellStyle name="20% - Accent4 2 2 2 2 3" xfId="642" xr:uid="{54D57728-9827-462F-BD8D-2F23F2769411}"/>
    <cellStyle name="20% - Accent4 2 2 2 3" xfId="384" xr:uid="{00000000-0005-0000-0000-000068000000}"/>
    <cellStyle name="20% - Accent4 2 2 2 3 2" xfId="716" xr:uid="{69E050C8-5D16-496D-9E00-1F58E45215BA}"/>
    <cellStyle name="20% - Accent4 2 2 2 4" xfId="583" xr:uid="{27012A63-1C04-4FBF-96F5-0C91EF6404D6}"/>
    <cellStyle name="20% - Accent4 2 2 3" xfId="274" xr:uid="{00000000-0005-0000-0000-000069000000}"/>
    <cellStyle name="20% - Accent4 2 2 3 2" xfId="443" xr:uid="{00000000-0005-0000-0000-00006A000000}"/>
    <cellStyle name="20% - Accent4 2 2 3 2 2" xfId="753" xr:uid="{F98AF8D6-45C0-483A-9B1E-6FD032B1E6C4}"/>
    <cellStyle name="20% - Accent4 2 2 3 3" xfId="620" xr:uid="{AAC5C420-ABFA-4DE9-9E5E-F0B7CBA44F2B}"/>
    <cellStyle name="20% - Accent4 2 2 4" xfId="353" xr:uid="{00000000-0005-0000-0000-00006B000000}"/>
    <cellStyle name="20% - Accent4 2 2 4 2" xfId="694" xr:uid="{FC050B3F-8E25-4A16-A2F6-3B3C7D86C154}"/>
    <cellStyle name="20% - Accent4 2 2 5" xfId="561" xr:uid="{AAA3AE5E-145B-4556-A2CE-B26A9248883A}"/>
    <cellStyle name="20% - Accent4 2 3" xfId="111" xr:uid="{00000000-0005-0000-0000-00006C000000}"/>
    <cellStyle name="20% - Accent4 2 3 2" xfId="200" xr:uid="{00000000-0005-0000-0000-00006D000000}"/>
    <cellStyle name="20% - Accent4 2 3 2 2" xfId="385" xr:uid="{00000000-0005-0000-0000-00006E000000}"/>
    <cellStyle name="20% - Accent4 2 4" xfId="198" xr:uid="{00000000-0005-0000-0000-00006F000000}"/>
    <cellStyle name="20% - Accent4 2 4 2" xfId="383" xr:uid="{00000000-0005-0000-0000-000070000000}"/>
    <cellStyle name="20% - Accent4 3" xfId="112" xr:uid="{00000000-0005-0000-0000-000071000000}"/>
    <cellStyle name="20% - Accent4 3 2" xfId="201" xr:uid="{00000000-0005-0000-0000-000072000000}"/>
    <cellStyle name="20% - Accent4 3 2 2" xfId="298" xr:uid="{00000000-0005-0000-0000-000073000000}"/>
    <cellStyle name="20% - Accent4 3 2 2 2" xfId="467" xr:uid="{00000000-0005-0000-0000-000074000000}"/>
    <cellStyle name="20% - Accent4 3 2 2 2 2" xfId="776" xr:uid="{08087190-0586-4CED-A296-F73E967EDE0F}"/>
    <cellStyle name="20% - Accent4 3 2 2 3" xfId="643" xr:uid="{C909BD56-6B3D-4123-9D83-9C7C4AC154CF}"/>
    <cellStyle name="20% - Accent4 3 2 3" xfId="386" xr:uid="{00000000-0005-0000-0000-000075000000}"/>
    <cellStyle name="20% - Accent4 3 2 3 2" xfId="717" xr:uid="{38286E81-5482-4359-AF53-97B054301832}"/>
    <cellStyle name="20% - Accent4 3 2 4" xfId="584" xr:uid="{87F756FB-0E54-4207-8EDA-140122FD02D7}"/>
    <cellStyle name="20% - Accent4 3 3" xfId="275" xr:uid="{00000000-0005-0000-0000-000076000000}"/>
    <cellStyle name="20% - Accent4 3 3 2" xfId="444" xr:uid="{00000000-0005-0000-0000-000077000000}"/>
    <cellStyle name="20% - Accent4 3 3 2 2" xfId="754" xr:uid="{57548E6B-4CF3-46E0-8A07-ACEB60E597C8}"/>
    <cellStyle name="20% - Accent4 3 3 3" xfId="621" xr:uid="{5007248E-2A42-43DF-AF05-1E972CD030A1}"/>
    <cellStyle name="20% - Accent4 3 4" xfId="354" xr:uid="{00000000-0005-0000-0000-000078000000}"/>
    <cellStyle name="20% - Accent4 3 4 2" xfId="695" xr:uid="{EB010D05-DC12-4323-B109-6737397D4F0F}"/>
    <cellStyle name="20% - Accent4 3 5" xfId="562" xr:uid="{101BFBC2-F2D5-4C91-B0BF-FEC7A8911C7C}"/>
    <cellStyle name="20% - Accent4 4" xfId="113" xr:uid="{00000000-0005-0000-0000-000079000000}"/>
    <cellStyle name="20% - Accent4 4 2" xfId="202" xr:uid="{00000000-0005-0000-0000-00007A000000}"/>
    <cellStyle name="20% - Accent4 4 2 2" xfId="299" xr:uid="{00000000-0005-0000-0000-00007B000000}"/>
    <cellStyle name="20% - Accent4 4 2 2 2" xfId="468" xr:uid="{00000000-0005-0000-0000-00007C000000}"/>
    <cellStyle name="20% - Accent4 4 2 2 2 2" xfId="777" xr:uid="{E57C43F9-C412-4ABF-9B62-1A507ECA787B}"/>
    <cellStyle name="20% - Accent4 4 2 2 3" xfId="644" xr:uid="{9EFE2665-E975-4D61-BE58-5F3CA122FD19}"/>
    <cellStyle name="20% - Accent4 4 2 3" xfId="387" xr:uid="{00000000-0005-0000-0000-00007D000000}"/>
    <cellStyle name="20% - Accent4 4 2 3 2" xfId="718" xr:uid="{4A1CF126-870B-4A22-86CD-8BC782BF306D}"/>
    <cellStyle name="20% - Accent4 4 2 4" xfId="585" xr:uid="{A5A59BC7-352F-4344-91FF-1A49AE30338C}"/>
    <cellStyle name="20% - Accent4 4 3" xfId="276" xr:uid="{00000000-0005-0000-0000-00007E000000}"/>
    <cellStyle name="20% - Accent4 4 3 2" xfId="445" xr:uid="{00000000-0005-0000-0000-00007F000000}"/>
    <cellStyle name="20% - Accent4 4 3 2 2" xfId="755" xr:uid="{D39094A9-AA7C-41CD-87FD-79D7E236C4B8}"/>
    <cellStyle name="20% - Accent4 4 3 3" xfId="622" xr:uid="{16F5D421-6968-4030-B83F-F593EFC60DFC}"/>
    <cellStyle name="20% - Accent4 4 4" xfId="355" xr:uid="{00000000-0005-0000-0000-000080000000}"/>
    <cellStyle name="20% - Accent4 4 4 2" xfId="696" xr:uid="{5FED461C-EB4B-47C6-A4AF-57466B445159}"/>
    <cellStyle name="20% - Accent4 4 5" xfId="563" xr:uid="{A50A8454-5145-432F-9009-9CDF414160E3}"/>
    <cellStyle name="20% - Accent4 5" xfId="334" xr:uid="{00000000-0005-0000-0000-000081000000}"/>
    <cellStyle name="20% - Accent4 5 2" xfId="503" xr:uid="{00000000-0005-0000-0000-000082000000}"/>
    <cellStyle name="20% - Accent4 5 2 2" xfId="810" xr:uid="{15C9F264-7D6E-42DC-ADF9-E01F8AEB001F}"/>
    <cellStyle name="20% - Accent4 5 3" xfId="677" xr:uid="{A17A5025-649E-48EC-9F58-D90B63D2C8B3}"/>
    <cellStyle name="20% - Accent4 6" xfId="519" xr:uid="{00000000-0005-0000-0000-000083000000}"/>
    <cellStyle name="20% - Accent4 6 2" xfId="826" xr:uid="{BD3A0776-7E3C-4E92-8E66-FBB5D6609E88}"/>
    <cellStyle name="20% - Accent4 7" xfId="536" xr:uid="{39994C26-C60E-4E07-B9A8-7049E1CCE0C3}"/>
    <cellStyle name="20% - Accent4 7 2" xfId="842" xr:uid="{3F746A47-C515-4DEE-976C-41AF24D25303}"/>
    <cellStyle name="20% - Accent5 2" xfId="10" xr:uid="{00000000-0005-0000-0000-000084000000}"/>
    <cellStyle name="20% - Accent5 2 2" xfId="203" xr:uid="{00000000-0005-0000-0000-000085000000}"/>
    <cellStyle name="20% - Accent5 2 2 2" xfId="388" xr:uid="{00000000-0005-0000-0000-000086000000}"/>
    <cellStyle name="20% - Accent5 3" xfId="225" xr:uid="{00000000-0005-0000-0000-000087000000}"/>
    <cellStyle name="20% - Accent5 3 2" xfId="309" xr:uid="{00000000-0005-0000-0000-000088000000}"/>
    <cellStyle name="20% - Accent5 3 2 2" xfId="478" xr:uid="{00000000-0005-0000-0000-000089000000}"/>
    <cellStyle name="20% - Accent5 3 2 2 2" xfId="787" xr:uid="{30EB49F5-976A-4E00-84E8-FDB307E362E6}"/>
    <cellStyle name="20% - Accent5 3 2 3" xfId="654" xr:uid="{A911F343-7520-42B9-8858-D2E53C374882}"/>
    <cellStyle name="20% - Accent5 3 3" xfId="408" xr:uid="{00000000-0005-0000-0000-00008A000000}"/>
    <cellStyle name="20% - Accent5 3 3 2" xfId="728" xr:uid="{5FC24C0D-F3E0-47B7-988B-FA33EE4DBB4B}"/>
    <cellStyle name="20% - Accent5 3 4" xfId="595" xr:uid="{99175FF3-A268-48E8-AEA0-DBE6304C8520}"/>
    <cellStyle name="20% - Accent5 4" xfId="336" xr:uid="{00000000-0005-0000-0000-00008B000000}"/>
    <cellStyle name="20% - Accent5 4 2" xfId="505" xr:uid="{00000000-0005-0000-0000-00008C000000}"/>
    <cellStyle name="20% - Accent5 4 2 2" xfId="812" xr:uid="{52D2471C-4CBC-43FD-B1D0-5A7B28DAE2C3}"/>
    <cellStyle name="20% - Accent5 4 3" xfId="679" xr:uid="{C292103D-F993-4FD9-9A8D-17D1DDFD9D77}"/>
    <cellStyle name="20% - Accent5 5" xfId="521" xr:uid="{00000000-0005-0000-0000-00008D000000}"/>
    <cellStyle name="20% - Accent5 5 2" xfId="828" xr:uid="{7FB625A6-0332-4419-B729-488E0859987E}"/>
    <cellStyle name="20% - Accent5 6" xfId="538" xr:uid="{9DB3400A-523C-4E09-BF5D-0D464DB1F703}"/>
    <cellStyle name="20% - Accent5 6 2" xfId="844" xr:uid="{CDBC88EC-B9D6-4D95-94E6-09EA7DB42041}"/>
    <cellStyle name="20% - Accent6 2" xfId="11" xr:uid="{00000000-0005-0000-0000-00008E000000}"/>
    <cellStyle name="20% - Accent6 2 2" xfId="204" xr:uid="{00000000-0005-0000-0000-00008F000000}"/>
    <cellStyle name="20% - Accent6 2 2 2" xfId="389" xr:uid="{00000000-0005-0000-0000-000090000000}"/>
    <cellStyle name="20% - Accent6 3" xfId="221" xr:uid="{00000000-0005-0000-0000-000091000000}"/>
    <cellStyle name="20% - Accent6 3 2" xfId="307" xr:uid="{00000000-0005-0000-0000-000092000000}"/>
    <cellStyle name="20% - Accent6 3 2 2" xfId="476" xr:uid="{00000000-0005-0000-0000-000093000000}"/>
    <cellStyle name="20% - Accent6 3 2 2 2" xfId="785" xr:uid="{48AD3FE8-874E-47B2-862A-4953A7D85C1E}"/>
    <cellStyle name="20% - Accent6 3 2 3" xfId="652" xr:uid="{C4F053FC-E2C4-4CB6-AAD1-7C8C12102F0B}"/>
    <cellStyle name="20% - Accent6 3 3" xfId="406" xr:uid="{00000000-0005-0000-0000-000094000000}"/>
    <cellStyle name="20% - Accent6 3 3 2" xfId="726" xr:uid="{CA232D33-3491-4954-BFA1-47B899C6E45F}"/>
    <cellStyle name="20% - Accent6 3 4" xfId="593" xr:uid="{18BF5033-D174-49E3-81CC-D7FBCDA37FF4}"/>
    <cellStyle name="20% - Accent6 4" xfId="338" xr:uid="{00000000-0005-0000-0000-000095000000}"/>
    <cellStyle name="20% - Accent6 4 2" xfId="507" xr:uid="{00000000-0005-0000-0000-000096000000}"/>
    <cellStyle name="20% - Accent6 4 2 2" xfId="814" xr:uid="{1986D596-2468-4BE1-A00E-65E4F7F250FE}"/>
    <cellStyle name="20% - Accent6 4 3" xfId="681" xr:uid="{E91C50C5-FE27-4F08-99AD-F87BA43EA461}"/>
    <cellStyle name="20% - Accent6 5" xfId="523" xr:uid="{00000000-0005-0000-0000-000097000000}"/>
    <cellStyle name="20% - Accent6 5 2" xfId="830" xr:uid="{9437C830-4109-4C8E-8EF9-91B07D907809}"/>
    <cellStyle name="20% - Accent6 6" xfId="540" xr:uid="{827F8D8F-1DE6-46D9-8B0D-FB9B3B3C60DE}"/>
    <cellStyle name="20% - Accent6 6 2" xfId="846" xr:uid="{57F24F31-E440-4945-A5CA-A97D1E83101E}"/>
    <cellStyle name="40% - Accent1 2" xfId="12" xr:uid="{00000000-0005-0000-0000-000098000000}"/>
    <cellStyle name="40% - Accent1 2 2" xfId="205" xr:uid="{00000000-0005-0000-0000-000099000000}"/>
    <cellStyle name="40% - Accent1 2 2 2" xfId="390" xr:uid="{00000000-0005-0000-0000-00009A000000}"/>
    <cellStyle name="40% - Accent1 3" xfId="235" xr:uid="{00000000-0005-0000-0000-00009B000000}"/>
    <cellStyle name="40% - Accent1 3 2" xfId="314" xr:uid="{00000000-0005-0000-0000-00009C000000}"/>
    <cellStyle name="40% - Accent1 3 2 2" xfId="483" xr:uid="{00000000-0005-0000-0000-00009D000000}"/>
    <cellStyle name="40% - Accent1 3 2 2 2" xfId="792" xr:uid="{700509B8-D28E-4E8C-97A9-85335AF39FC8}"/>
    <cellStyle name="40% - Accent1 3 2 3" xfId="659" xr:uid="{E5358574-1A13-4788-A205-DBDF525ED565}"/>
    <cellStyle name="40% - Accent1 3 3" xfId="413" xr:uid="{00000000-0005-0000-0000-00009E000000}"/>
    <cellStyle name="40% - Accent1 3 3 2" xfId="733" xr:uid="{6627C62A-FDDF-4DBB-8FBC-C75ADEFDAA8C}"/>
    <cellStyle name="40% - Accent1 3 4" xfId="600" xr:uid="{A72B2764-70E2-4748-9569-F99992179BEF}"/>
    <cellStyle name="40% - Accent1 4" xfId="329" xr:uid="{00000000-0005-0000-0000-00009F000000}"/>
    <cellStyle name="40% - Accent1 4 2" xfId="498" xr:uid="{00000000-0005-0000-0000-0000A0000000}"/>
    <cellStyle name="40% - Accent1 4 2 2" xfId="805" xr:uid="{5E7D57D6-6D23-462A-A922-97BAAE346648}"/>
    <cellStyle name="40% - Accent1 4 3" xfId="672" xr:uid="{137E39FA-15B1-4F0F-9551-CE4866AE5733}"/>
    <cellStyle name="40% - Accent1 5" xfId="514" xr:uid="{00000000-0005-0000-0000-0000A1000000}"/>
    <cellStyle name="40% - Accent1 5 2" xfId="821" xr:uid="{2E6610B2-8C65-4299-912F-F7ABB951B33F}"/>
    <cellStyle name="40% - Accent1 6" xfId="531" xr:uid="{10D71AC0-AEF4-4906-A29E-E2A84EA55306}"/>
    <cellStyle name="40% - Accent1 6 2" xfId="837" xr:uid="{F2944CD2-91FD-473A-8BA6-521BC07ED770}"/>
    <cellStyle name="40% - Accent2 2" xfId="13" xr:uid="{00000000-0005-0000-0000-0000A2000000}"/>
    <cellStyle name="40% - Accent2 2 2" xfId="206" xr:uid="{00000000-0005-0000-0000-0000A3000000}"/>
    <cellStyle name="40% - Accent2 2 2 2" xfId="391" xr:uid="{00000000-0005-0000-0000-0000A4000000}"/>
    <cellStyle name="40% - Accent2 3" xfId="232" xr:uid="{00000000-0005-0000-0000-0000A5000000}"/>
    <cellStyle name="40% - Accent2 3 2" xfId="312" xr:uid="{00000000-0005-0000-0000-0000A6000000}"/>
    <cellStyle name="40% - Accent2 3 2 2" xfId="481" xr:uid="{00000000-0005-0000-0000-0000A7000000}"/>
    <cellStyle name="40% - Accent2 3 2 2 2" xfId="790" xr:uid="{924E9EC1-968B-49AB-BFCC-FA6B09A45FA1}"/>
    <cellStyle name="40% - Accent2 3 2 3" xfId="657" xr:uid="{4D53A50D-3837-4F96-967A-90B8FAB6964D}"/>
    <cellStyle name="40% - Accent2 3 3" xfId="411" xr:uid="{00000000-0005-0000-0000-0000A8000000}"/>
    <cellStyle name="40% - Accent2 3 3 2" xfId="731" xr:uid="{3B5E5D6F-2A0F-4CE2-BE4A-029D8B44C700}"/>
    <cellStyle name="40% - Accent2 3 4" xfId="598" xr:uid="{AA8EC445-B9CB-45DB-A4A1-3088C98D66FF}"/>
    <cellStyle name="40% - Accent2 4" xfId="331" xr:uid="{00000000-0005-0000-0000-0000A9000000}"/>
    <cellStyle name="40% - Accent2 4 2" xfId="500" xr:uid="{00000000-0005-0000-0000-0000AA000000}"/>
    <cellStyle name="40% - Accent2 4 2 2" xfId="807" xr:uid="{5E6307B8-AE04-4E8B-B896-7DBE4245770E}"/>
    <cellStyle name="40% - Accent2 4 3" xfId="674" xr:uid="{C7C400FD-2102-4BB6-A43A-792E43B7AE18}"/>
    <cellStyle name="40% - Accent2 5" xfId="516" xr:uid="{00000000-0005-0000-0000-0000AB000000}"/>
    <cellStyle name="40% - Accent2 5 2" xfId="823" xr:uid="{7C087F5A-9A96-442B-97D0-D05D6B919D07}"/>
    <cellStyle name="40% - Accent2 6" xfId="533" xr:uid="{0C55CC99-0773-4FE6-AA38-0FC448BDC862}"/>
    <cellStyle name="40% - Accent2 6 2" xfId="839" xr:uid="{4B1E5C6C-ED25-478B-8AA1-702D66CE461A}"/>
    <cellStyle name="40% - Accent3 2" xfId="14" xr:uid="{00000000-0005-0000-0000-0000AC000000}"/>
    <cellStyle name="40% - Accent3 2 2" xfId="114" xr:uid="{00000000-0005-0000-0000-0000AD000000}"/>
    <cellStyle name="40% - Accent3 2 2 2" xfId="208" xr:uid="{00000000-0005-0000-0000-0000AE000000}"/>
    <cellStyle name="40% - Accent3 2 2 2 2" xfId="300" xr:uid="{00000000-0005-0000-0000-0000AF000000}"/>
    <cellStyle name="40% - Accent3 2 2 2 2 2" xfId="469" xr:uid="{00000000-0005-0000-0000-0000B0000000}"/>
    <cellStyle name="40% - Accent3 2 2 2 2 2 2" xfId="778" xr:uid="{FCB20ED8-38FB-46D0-9B2D-0106A9836B9A}"/>
    <cellStyle name="40% - Accent3 2 2 2 2 3" xfId="645" xr:uid="{E12CFCC5-A443-4DC8-9B31-8FD084C68586}"/>
    <cellStyle name="40% - Accent3 2 2 2 3" xfId="393" xr:uid="{00000000-0005-0000-0000-0000B1000000}"/>
    <cellStyle name="40% - Accent3 2 2 2 3 2" xfId="719" xr:uid="{A5D17892-3DF0-4E55-870B-14FFFD88203F}"/>
    <cellStyle name="40% - Accent3 2 2 2 4" xfId="586" xr:uid="{9CF54D54-1B5D-4DF1-B3D8-F5226930036F}"/>
    <cellStyle name="40% - Accent3 2 2 3" xfId="277" xr:uid="{00000000-0005-0000-0000-0000B2000000}"/>
    <cellStyle name="40% - Accent3 2 2 3 2" xfId="446" xr:uid="{00000000-0005-0000-0000-0000B3000000}"/>
    <cellStyle name="40% - Accent3 2 2 3 2 2" xfId="756" xr:uid="{FABF5CD7-5B5C-4E99-B70A-E2366786DFF3}"/>
    <cellStyle name="40% - Accent3 2 2 3 3" xfId="623" xr:uid="{0C4877B6-4626-4357-8CA8-F00CF3A003B1}"/>
    <cellStyle name="40% - Accent3 2 2 4" xfId="356" xr:uid="{00000000-0005-0000-0000-0000B4000000}"/>
    <cellStyle name="40% - Accent3 2 2 4 2" xfId="697" xr:uid="{A5992C04-98A7-4FB3-9718-820C30C80A2C}"/>
    <cellStyle name="40% - Accent3 2 2 5" xfId="564" xr:uid="{071D8E3F-D032-4806-875D-1A2DF9F9646E}"/>
    <cellStyle name="40% - Accent3 2 3" xfId="115" xr:uid="{00000000-0005-0000-0000-0000B5000000}"/>
    <cellStyle name="40% - Accent3 2 3 2" xfId="209" xr:uid="{00000000-0005-0000-0000-0000B6000000}"/>
    <cellStyle name="40% - Accent3 2 3 2 2" xfId="394" xr:uid="{00000000-0005-0000-0000-0000B7000000}"/>
    <cellStyle name="40% - Accent3 2 4" xfId="207" xr:uid="{00000000-0005-0000-0000-0000B8000000}"/>
    <cellStyle name="40% - Accent3 2 4 2" xfId="392" xr:uid="{00000000-0005-0000-0000-0000B9000000}"/>
    <cellStyle name="40% - Accent3 3" xfId="116" xr:uid="{00000000-0005-0000-0000-0000BA000000}"/>
    <cellStyle name="40% - Accent3 3 2" xfId="210" xr:uid="{00000000-0005-0000-0000-0000BB000000}"/>
    <cellStyle name="40% - Accent3 3 2 2" xfId="301" xr:uid="{00000000-0005-0000-0000-0000BC000000}"/>
    <cellStyle name="40% - Accent3 3 2 2 2" xfId="470" xr:uid="{00000000-0005-0000-0000-0000BD000000}"/>
    <cellStyle name="40% - Accent3 3 2 2 2 2" xfId="779" xr:uid="{C5C011F2-A1B4-473B-BDA2-5297678C4F0D}"/>
    <cellStyle name="40% - Accent3 3 2 2 3" xfId="646" xr:uid="{4A07A1B4-6487-49BA-8180-802271408BD8}"/>
    <cellStyle name="40% - Accent3 3 2 3" xfId="395" xr:uid="{00000000-0005-0000-0000-0000BE000000}"/>
    <cellStyle name="40% - Accent3 3 2 3 2" xfId="720" xr:uid="{591A4410-B845-4BA4-9D8C-D2B4ACB230EB}"/>
    <cellStyle name="40% - Accent3 3 2 4" xfId="587" xr:uid="{3BEB9A53-E8D8-44BD-8CF8-160CEBC05B73}"/>
    <cellStyle name="40% - Accent3 3 3" xfId="278" xr:uid="{00000000-0005-0000-0000-0000BF000000}"/>
    <cellStyle name="40% - Accent3 3 3 2" xfId="447" xr:uid="{00000000-0005-0000-0000-0000C0000000}"/>
    <cellStyle name="40% - Accent3 3 3 2 2" xfId="757" xr:uid="{38B27CE9-8040-4DF6-93DB-AB7D192E5531}"/>
    <cellStyle name="40% - Accent3 3 3 3" xfId="624" xr:uid="{7F0935B8-A358-456F-A80B-B1F3CD2BC611}"/>
    <cellStyle name="40% - Accent3 3 4" xfId="357" xr:uid="{00000000-0005-0000-0000-0000C1000000}"/>
    <cellStyle name="40% - Accent3 3 4 2" xfId="698" xr:uid="{BC73D087-A9B0-4349-9145-CF921D522C02}"/>
    <cellStyle name="40% - Accent3 3 5" xfId="565" xr:uid="{3E6B44BB-9B5B-4A5B-A5BA-C07C84C43D0B}"/>
    <cellStyle name="40% - Accent3 4" xfId="117" xr:uid="{00000000-0005-0000-0000-0000C2000000}"/>
    <cellStyle name="40% - Accent3 4 2" xfId="211" xr:uid="{00000000-0005-0000-0000-0000C3000000}"/>
    <cellStyle name="40% - Accent3 4 2 2" xfId="302" xr:uid="{00000000-0005-0000-0000-0000C4000000}"/>
    <cellStyle name="40% - Accent3 4 2 2 2" xfId="471" xr:uid="{00000000-0005-0000-0000-0000C5000000}"/>
    <cellStyle name="40% - Accent3 4 2 2 2 2" xfId="780" xr:uid="{23CCA80E-27F2-457E-818C-0C1D75490A57}"/>
    <cellStyle name="40% - Accent3 4 2 2 3" xfId="647" xr:uid="{5C0F4190-0466-43DD-B001-772B4D94AE7D}"/>
    <cellStyle name="40% - Accent3 4 2 3" xfId="396" xr:uid="{00000000-0005-0000-0000-0000C6000000}"/>
    <cellStyle name="40% - Accent3 4 2 3 2" xfId="721" xr:uid="{CA57A735-FEE9-4DDB-8472-B2E0E9EA5485}"/>
    <cellStyle name="40% - Accent3 4 2 4" xfId="588" xr:uid="{23C674BC-B6AA-4BB5-8DB3-FA18C37CF228}"/>
    <cellStyle name="40% - Accent3 4 3" xfId="279" xr:uid="{00000000-0005-0000-0000-0000C7000000}"/>
    <cellStyle name="40% - Accent3 4 3 2" xfId="448" xr:uid="{00000000-0005-0000-0000-0000C8000000}"/>
    <cellStyle name="40% - Accent3 4 3 2 2" xfId="758" xr:uid="{A1E761D0-66E3-4271-8463-66DF64C778FB}"/>
    <cellStyle name="40% - Accent3 4 3 3" xfId="625" xr:uid="{880C356A-2B76-4BE9-9C78-9A7A25A5F29E}"/>
    <cellStyle name="40% - Accent3 4 4" xfId="358" xr:uid="{00000000-0005-0000-0000-0000C9000000}"/>
    <cellStyle name="40% - Accent3 4 4 2" xfId="699" xr:uid="{CFBEF93F-4612-4E82-844F-1D288923622F}"/>
    <cellStyle name="40% - Accent3 4 5" xfId="566" xr:uid="{F74B305F-217C-46A8-BDFB-1188FD085774}"/>
    <cellStyle name="40% - Accent3 5" xfId="333" xr:uid="{00000000-0005-0000-0000-0000CA000000}"/>
    <cellStyle name="40% - Accent3 5 2" xfId="502" xr:uid="{00000000-0005-0000-0000-0000CB000000}"/>
    <cellStyle name="40% - Accent3 5 2 2" xfId="809" xr:uid="{6201413B-9671-47E7-865A-A34DBEFBAABD}"/>
    <cellStyle name="40% - Accent3 5 3" xfId="676" xr:uid="{E57530B1-EC67-4B3A-9743-C79177985D98}"/>
    <cellStyle name="40% - Accent3 6" xfId="518" xr:uid="{00000000-0005-0000-0000-0000CC000000}"/>
    <cellStyle name="40% - Accent3 6 2" xfId="825" xr:uid="{5A09D07F-458D-4A00-AB50-1CE6A0E303D8}"/>
    <cellStyle name="40% - Accent3 7" xfId="535" xr:uid="{FBDBAA40-01D4-43C1-8B5A-ACB8C42844D8}"/>
    <cellStyle name="40% - Accent3 7 2" xfId="841" xr:uid="{6F622833-4D79-443E-A597-394EF55C9C21}"/>
    <cellStyle name="40% - Accent4 2" xfId="15" xr:uid="{00000000-0005-0000-0000-0000CD000000}"/>
    <cellStyle name="40% - Accent4 2 2" xfId="212" xr:uid="{00000000-0005-0000-0000-0000CE000000}"/>
    <cellStyle name="40% - Accent4 2 2 2" xfId="397" xr:uid="{00000000-0005-0000-0000-0000CF000000}"/>
    <cellStyle name="40% - Accent4 3" xfId="227" xr:uid="{00000000-0005-0000-0000-0000D0000000}"/>
    <cellStyle name="40% - Accent4 3 2" xfId="310" xr:uid="{00000000-0005-0000-0000-0000D1000000}"/>
    <cellStyle name="40% - Accent4 3 2 2" xfId="479" xr:uid="{00000000-0005-0000-0000-0000D2000000}"/>
    <cellStyle name="40% - Accent4 3 2 2 2" xfId="788" xr:uid="{98AFD8D5-CE7D-450A-9073-233B41B96D5C}"/>
    <cellStyle name="40% - Accent4 3 2 3" xfId="655" xr:uid="{09329EF5-B439-4887-908D-48DBAC787259}"/>
    <cellStyle name="40% - Accent4 3 3" xfId="409" xr:uid="{00000000-0005-0000-0000-0000D3000000}"/>
    <cellStyle name="40% - Accent4 3 3 2" xfId="729" xr:uid="{C82132BF-E490-496D-9122-0969CBCDD920}"/>
    <cellStyle name="40% - Accent4 3 4" xfId="596" xr:uid="{2969C809-9EFF-4963-8523-706FFF86084C}"/>
    <cellStyle name="40% - Accent4 4" xfId="335" xr:uid="{00000000-0005-0000-0000-0000D4000000}"/>
    <cellStyle name="40% - Accent4 4 2" xfId="504" xr:uid="{00000000-0005-0000-0000-0000D5000000}"/>
    <cellStyle name="40% - Accent4 4 2 2" xfId="811" xr:uid="{A2B54400-4797-46D4-A710-0E1F3873442C}"/>
    <cellStyle name="40% - Accent4 4 3" xfId="678" xr:uid="{A949B67B-5774-493B-BC46-D1FAB70BCA88}"/>
    <cellStyle name="40% - Accent4 5" xfId="520" xr:uid="{00000000-0005-0000-0000-0000D6000000}"/>
    <cellStyle name="40% - Accent4 5 2" xfId="827" xr:uid="{E399A4CC-5B1F-47A5-A162-8C885DD12074}"/>
    <cellStyle name="40% - Accent4 6" xfId="537" xr:uid="{A5E63FC2-BD63-4332-99D2-776254FC73C4}"/>
    <cellStyle name="40% - Accent4 6 2" xfId="843" xr:uid="{50FE4AEB-6147-4770-8DFE-FA4900805600}"/>
    <cellStyle name="40% - Accent5 2" xfId="16" xr:uid="{00000000-0005-0000-0000-0000D7000000}"/>
    <cellStyle name="40% - Accent5 2 2" xfId="213" xr:uid="{00000000-0005-0000-0000-0000D8000000}"/>
    <cellStyle name="40% - Accent5 2 2 2" xfId="398" xr:uid="{00000000-0005-0000-0000-0000D9000000}"/>
    <cellStyle name="40% - Accent5 3" xfId="224" xr:uid="{00000000-0005-0000-0000-0000DA000000}"/>
    <cellStyle name="40% - Accent5 3 2" xfId="308" xr:uid="{00000000-0005-0000-0000-0000DB000000}"/>
    <cellStyle name="40% - Accent5 3 2 2" xfId="477" xr:uid="{00000000-0005-0000-0000-0000DC000000}"/>
    <cellStyle name="40% - Accent5 3 2 2 2" xfId="786" xr:uid="{03791D19-04E1-4914-ACF3-95D75AF4435E}"/>
    <cellStyle name="40% - Accent5 3 2 3" xfId="653" xr:uid="{01CBA004-F05D-497A-9F11-E940228641C4}"/>
    <cellStyle name="40% - Accent5 3 3" xfId="407" xr:uid="{00000000-0005-0000-0000-0000DD000000}"/>
    <cellStyle name="40% - Accent5 3 3 2" xfId="727" xr:uid="{2F5B5530-78E4-4390-9FD4-294E52D5BA0C}"/>
    <cellStyle name="40% - Accent5 3 4" xfId="594" xr:uid="{C8DFDDF1-0A21-4555-9531-CC97027BDEE1}"/>
    <cellStyle name="40% - Accent5 4" xfId="337" xr:uid="{00000000-0005-0000-0000-0000DE000000}"/>
    <cellStyle name="40% - Accent5 4 2" xfId="506" xr:uid="{00000000-0005-0000-0000-0000DF000000}"/>
    <cellStyle name="40% - Accent5 4 2 2" xfId="813" xr:uid="{78FCCF70-6CB6-4C63-B035-4004D35A860B}"/>
    <cellStyle name="40% - Accent5 4 3" xfId="680" xr:uid="{3B6C2DC1-22F7-4B00-8A6E-7141742E7899}"/>
    <cellStyle name="40% - Accent5 5" xfId="522" xr:uid="{00000000-0005-0000-0000-0000E0000000}"/>
    <cellStyle name="40% - Accent5 5 2" xfId="829" xr:uid="{FD555C7B-4A76-460D-BEBA-183FD50F4D45}"/>
    <cellStyle name="40% - Accent5 6" xfId="539" xr:uid="{7C3EF158-A769-411C-B8AA-EFE84167AE1B}"/>
    <cellStyle name="40% - Accent5 6 2" xfId="845" xr:uid="{5A717425-8127-45CB-AD79-3C0856852199}"/>
    <cellStyle name="40% - Accent6 2" xfId="17" xr:uid="{00000000-0005-0000-0000-0000E1000000}"/>
    <cellStyle name="40% - Accent6 2 2" xfId="214" xr:uid="{00000000-0005-0000-0000-0000E2000000}"/>
    <cellStyle name="40% - Accent6 2 2 2" xfId="399" xr:uid="{00000000-0005-0000-0000-0000E3000000}"/>
    <cellStyle name="40% - Accent6 3" xfId="220" xr:uid="{00000000-0005-0000-0000-0000E4000000}"/>
    <cellStyle name="40% - Accent6 3 2" xfId="306" xr:uid="{00000000-0005-0000-0000-0000E5000000}"/>
    <cellStyle name="40% - Accent6 3 2 2" xfId="475" xr:uid="{00000000-0005-0000-0000-0000E6000000}"/>
    <cellStyle name="40% - Accent6 3 2 2 2" xfId="784" xr:uid="{A39A3290-43CC-4874-95A1-BC704810B56D}"/>
    <cellStyle name="40% - Accent6 3 2 3" xfId="651" xr:uid="{33245351-1550-45E6-A0AD-235382F22C19}"/>
    <cellStyle name="40% - Accent6 3 3" xfId="405" xr:uid="{00000000-0005-0000-0000-0000E7000000}"/>
    <cellStyle name="40% - Accent6 3 3 2" xfId="725" xr:uid="{2B7355F5-B0BE-4A38-B6C8-E4B9E5A89A20}"/>
    <cellStyle name="40% - Accent6 3 4" xfId="592" xr:uid="{92A936DF-6940-4C58-868A-21465DFC6130}"/>
    <cellStyle name="40% - Accent6 4" xfId="339" xr:uid="{00000000-0005-0000-0000-0000E8000000}"/>
    <cellStyle name="40% - Accent6 4 2" xfId="508" xr:uid="{00000000-0005-0000-0000-0000E9000000}"/>
    <cellStyle name="40% - Accent6 4 2 2" xfId="815" xr:uid="{370EA577-8742-49F1-B041-AA02B7046F44}"/>
    <cellStyle name="40% - Accent6 4 3" xfId="682" xr:uid="{3A1409E7-3C89-4767-AA46-D177201754F3}"/>
    <cellStyle name="40% - Accent6 5" xfId="524" xr:uid="{00000000-0005-0000-0000-0000EA000000}"/>
    <cellStyle name="40% - Accent6 5 2" xfId="831" xr:uid="{ABDEB1B1-953A-4193-A3F7-6F2E31536003}"/>
    <cellStyle name="40% - Accent6 6" xfId="541" xr:uid="{A5BF0AD6-D3B1-4BF0-8457-D3E866F8AFE2}"/>
    <cellStyle name="40% - Accent6 6 2" xfId="847" xr:uid="{F5B3A4A7-DD5B-4EB6-898B-97D11081FB82}"/>
    <cellStyle name="60% - Accent1 2" xfId="18" xr:uid="{00000000-0005-0000-0000-0000EB000000}"/>
    <cellStyle name="60% - Accent1 3" xfId="234" xr:uid="{00000000-0005-0000-0000-0000EC000000}"/>
    <cellStyle name="60% - Accent2 2" xfId="19" xr:uid="{00000000-0005-0000-0000-0000ED000000}"/>
    <cellStyle name="60% - Accent2 3" xfId="231" xr:uid="{00000000-0005-0000-0000-0000EE000000}"/>
    <cellStyle name="60% - Accent3 2" xfId="20" xr:uid="{00000000-0005-0000-0000-0000EF000000}"/>
    <cellStyle name="60% - Accent3 2 2" xfId="118" xr:uid="{00000000-0005-0000-0000-0000F0000000}"/>
    <cellStyle name="60% - Accent3 2 3" xfId="119" xr:uid="{00000000-0005-0000-0000-0000F1000000}"/>
    <cellStyle name="60% - Accent3 3" xfId="120" xr:uid="{00000000-0005-0000-0000-0000F2000000}"/>
    <cellStyle name="60% - Accent3 4" xfId="121" xr:uid="{00000000-0005-0000-0000-0000F3000000}"/>
    <cellStyle name="60% - Accent4 2" xfId="21" xr:uid="{00000000-0005-0000-0000-0000F4000000}"/>
    <cellStyle name="60% - Accent4 2 2" xfId="122" xr:uid="{00000000-0005-0000-0000-0000F5000000}"/>
    <cellStyle name="60% - Accent4 2 3" xfId="123" xr:uid="{00000000-0005-0000-0000-0000F6000000}"/>
    <cellStyle name="60% - Accent4 3" xfId="124" xr:uid="{00000000-0005-0000-0000-0000F7000000}"/>
    <cellStyle name="60% - Accent4 4" xfId="125" xr:uid="{00000000-0005-0000-0000-0000F8000000}"/>
    <cellStyle name="60% - Accent5 2" xfId="22" xr:uid="{00000000-0005-0000-0000-0000F9000000}"/>
    <cellStyle name="60% - Accent5 3" xfId="223" xr:uid="{00000000-0005-0000-0000-0000FA000000}"/>
    <cellStyle name="60% - Accent6 2" xfId="23" xr:uid="{00000000-0005-0000-0000-0000FB000000}"/>
    <cellStyle name="60% - Accent6 2 2" xfId="126" xr:uid="{00000000-0005-0000-0000-0000FC000000}"/>
    <cellStyle name="60% - Accent6 2 3" xfId="127" xr:uid="{00000000-0005-0000-0000-0000FD000000}"/>
    <cellStyle name="60% - Accent6 3" xfId="128" xr:uid="{00000000-0005-0000-0000-0000FE000000}"/>
    <cellStyle name="60% - Accent6 4" xfId="129" xr:uid="{00000000-0005-0000-0000-0000FF000000}"/>
    <cellStyle name="Accent1 2" xfId="24" xr:uid="{00000000-0005-0000-0000-000000010000}"/>
    <cellStyle name="Accent1 3" xfId="236" xr:uid="{00000000-0005-0000-0000-000001010000}"/>
    <cellStyle name="Accent2 2" xfId="5" xr:uid="{00000000-0005-0000-0000-000002010000}"/>
    <cellStyle name="Accent3 2" xfId="25" xr:uid="{00000000-0005-0000-0000-000003010000}"/>
    <cellStyle name="Accent3 3" xfId="230" xr:uid="{00000000-0005-0000-0000-000004010000}"/>
    <cellStyle name="Accent4 2" xfId="26" xr:uid="{00000000-0005-0000-0000-000005010000}"/>
    <cellStyle name="Accent4 3" xfId="228" xr:uid="{00000000-0005-0000-0000-000006010000}"/>
    <cellStyle name="Accent5 2" xfId="27" xr:uid="{00000000-0005-0000-0000-000007010000}"/>
    <cellStyle name="Accent5 3" xfId="226" xr:uid="{00000000-0005-0000-0000-000008010000}"/>
    <cellStyle name="Accent6 2" xfId="28" xr:uid="{00000000-0005-0000-0000-000009010000}"/>
    <cellStyle name="Accent6 3" xfId="222" xr:uid="{00000000-0005-0000-0000-00000A010000}"/>
    <cellStyle name="Bad 2" xfId="29" xr:uid="{00000000-0005-0000-0000-00000B010000}"/>
    <cellStyle name="Bad 3" xfId="247" xr:uid="{00000000-0005-0000-0000-00000C010000}"/>
    <cellStyle name="Calculation" xfId="178" builtinId="22" customBuiltin="1"/>
    <cellStyle name="Calculation 2" xfId="30" xr:uid="{00000000-0005-0000-0000-00000E010000}"/>
    <cellStyle name="Check Cell" xfId="180" builtinId="23" customBuiltin="1"/>
    <cellStyle name="Check Cell 2" xfId="31" xr:uid="{00000000-0005-0000-0000-000010010000}"/>
    <cellStyle name="Comma 2" xfId="32" xr:uid="{00000000-0005-0000-0000-000011010000}"/>
    <cellStyle name="Comma 3" xfId="130" xr:uid="{00000000-0005-0000-0000-000012010000}"/>
    <cellStyle name="Comma 3 2" xfId="215" xr:uid="{00000000-0005-0000-0000-000013010000}"/>
    <cellStyle name="Comma 3 2 2" xfId="303" xr:uid="{00000000-0005-0000-0000-000014010000}"/>
    <cellStyle name="Comma 3 2 2 2" xfId="472" xr:uid="{00000000-0005-0000-0000-000015010000}"/>
    <cellStyle name="Comma 3 2 2 2 2" xfId="781" xr:uid="{BA49F085-31E4-48E5-9193-73F9E3D10B65}"/>
    <cellStyle name="Comma 3 2 2 3" xfId="648" xr:uid="{76823DE2-7EF9-481E-8B7E-4EC7388AD114}"/>
    <cellStyle name="Comma 3 2 3" xfId="400" xr:uid="{00000000-0005-0000-0000-000016010000}"/>
    <cellStyle name="Comma 3 2 3 2" xfId="722" xr:uid="{7062D40E-954E-4CAA-9EA1-18B57D299ECF}"/>
    <cellStyle name="Comma 3 2 4" xfId="589" xr:uid="{481EF239-4BE1-4F7D-AC1B-15EF68EC3B9F}"/>
    <cellStyle name="Comma 3 3" xfId="280" xr:uid="{00000000-0005-0000-0000-000017010000}"/>
    <cellStyle name="Comma 3 3 2" xfId="449" xr:uid="{00000000-0005-0000-0000-000018010000}"/>
    <cellStyle name="Comma 3 3 2 2" xfId="759" xr:uid="{0BFFB088-C735-425A-AA4B-32134449600A}"/>
    <cellStyle name="Comma 3 3 3" xfId="626" xr:uid="{27734262-201D-429F-8F0F-DEB9C1C97492}"/>
    <cellStyle name="Comma 3 4" xfId="359" xr:uid="{00000000-0005-0000-0000-000019010000}"/>
    <cellStyle name="Comma 3 4 2" xfId="700" xr:uid="{378D8D73-C2C8-4643-A239-2B43614374C2}"/>
    <cellStyle name="Comma 3 5" xfId="567" xr:uid="{1490C80F-B35F-4810-8E9D-CD8F6BE99760}"/>
    <cellStyle name="Currency" xfId="172" builtinId="4"/>
    <cellStyle name="Currency 10" xfId="131" xr:uid="{00000000-0005-0000-0000-00001B010000}"/>
    <cellStyle name="Currency 10 2" xfId="132" xr:uid="{00000000-0005-0000-0000-00001C010000}"/>
    <cellStyle name="Currency 10 2 2" xfId="216" xr:uid="{00000000-0005-0000-0000-00001D010000}"/>
    <cellStyle name="Currency 10 2 2 2" xfId="401" xr:uid="{00000000-0005-0000-0000-00001E010000}"/>
    <cellStyle name="Currency 11" xfId="325" xr:uid="{00000000-0005-0000-0000-00001F010000}"/>
    <cellStyle name="Currency 11 2" xfId="494" xr:uid="{00000000-0005-0000-0000-000020010000}"/>
    <cellStyle name="Currency 11 2 2" xfId="802" xr:uid="{37DACD2E-5380-4CD8-BD6C-3701471BD272}"/>
    <cellStyle name="Currency 11 3" xfId="669" xr:uid="{33E8C6DC-E21D-4E35-BF40-C78F7008DE84}"/>
    <cellStyle name="Currency 12" xfId="133" xr:uid="{00000000-0005-0000-0000-000021010000}"/>
    <cellStyle name="Currency 13" xfId="366" xr:uid="{00000000-0005-0000-0000-000022010000}"/>
    <cellStyle name="Currency 14" xfId="511" xr:uid="{00000000-0005-0000-0000-000023010000}"/>
    <cellStyle name="Currency 14 2" xfId="818" xr:uid="{CA5EDA54-17E2-4782-AF30-39F41C6F3318}"/>
    <cellStyle name="Currency 15" xfId="527" xr:uid="{00000000-0005-0000-0000-000024010000}"/>
    <cellStyle name="Currency 15 2" xfId="833" xr:uid="{98F8C582-079E-4051-BB01-7C286C2128C8}"/>
    <cellStyle name="Currency 16" xfId="542" xr:uid="{51820247-D99C-41D8-9169-310525BA6146}"/>
    <cellStyle name="Currency 16 2" xfId="848" xr:uid="{E84A5A19-F7AD-4F67-8633-F3265E2149FA}"/>
    <cellStyle name="Currency 17" xfId="544" xr:uid="{E6EC5CF6-B8BA-468B-BD1A-924AB90B3140}"/>
    <cellStyle name="Currency 17 2" xfId="850" xr:uid="{227E35C5-7617-47A9-ADB6-20A40202EC20}"/>
    <cellStyle name="Currency 18" xfId="546" xr:uid="{6850CEC0-31C6-418D-9955-430AA8CE0E5D}"/>
    <cellStyle name="Currency 2" xfId="4" xr:uid="{00000000-0005-0000-0000-000025010000}"/>
    <cellStyle name="Currency 2 2" xfId="33" xr:uid="{00000000-0005-0000-0000-000026010000}"/>
    <cellStyle name="Currency 2 2 2" xfId="134" xr:uid="{00000000-0005-0000-0000-000027010000}"/>
    <cellStyle name="Currency 2 2 2 2" xfId="218" xr:uid="{00000000-0005-0000-0000-000028010000}"/>
    <cellStyle name="Currency 2 2 2 2 2" xfId="403" xr:uid="{00000000-0005-0000-0000-000029010000}"/>
    <cellStyle name="Currency 2 3" xfId="34" xr:uid="{00000000-0005-0000-0000-00002A010000}"/>
    <cellStyle name="Currency 2 3 2" xfId="35" xr:uid="{00000000-0005-0000-0000-00002B010000}"/>
    <cellStyle name="Currency 2 4" xfId="36" xr:uid="{00000000-0005-0000-0000-00002C010000}"/>
    <cellStyle name="Currency 2 4 2" xfId="37" xr:uid="{00000000-0005-0000-0000-00002D010000}"/>
    <cellStyle name="Currency 2 5" xfId="135" xr:uid="{00000000-0005-0000-0000-00002E010000}"/>
    <cellStyle name="Currency 2 5 2" xfId="136" xr:uid="{00000000-0005-0000-0000-00002F010000}"/>
    <cellStyle name="Currency 2 6" xfId="217" xr:uid="{00000000-0005-0000-0000-000030010000}"/>
    <cellStyle name="Currency 2 6 2" xfId="304" xr:uid="{00000000-0005-0000-0000-000031010000}"/>
    <cellStyle name="Currency 2 6 2 2" xfId="473" xr:uid="{00000000-0005-0000-0000-000032010000}"/>
    <cellStyle name="Currency 2 6 2 2 2" xfId="782" xr:uid="{AADD6B13-CD53-4839-9949-E685A62E01C7}"/>
    <cellStyle name="Currency 2 6 2 3" xfId="649" xr:uid="{CAC14F4E-6827-4AA5-AA2B-E15B00AE74B3}"/>
    <cellStyle name="Currency 2 6 3" xfId="402" xr:uid="{00000000-0005-0000-0000-000033010000}"/>
    <cellStyle name="Currency 2 6 3 2" xfId="723" xr:uid="{0B0DAF86-A4BA-4DAE-A25B-04B451EEB3C6}"/>
    <cellStyle name="Currency 2 6 4" xfId="590" xr:uid="{B0646DE8-9165-469D-A842-5966874450D8}"/>
    <cellStyle name="Currency 2 7" xfId="264" xr:uid="{00000000-0005-0000-0000-000034010000}"/>
    <cellStyle name="Currency 2 7 2" xfId="433" xr:uid="{00000000-0005-0000-0000-000035010000}"/>
    <cellStyle name="Currency 2 7 2 2" xfId="743" xr:uid="{57298625-FE0A-4417-BF67-29252E20C0A2}"/>
    <cellStyle name="Currency 2 7 3" xfId="610" xr:uid="{D3DA99B8-79E6-4C2F-939D-F06B7DF721E8}"/>
    <cellStyle name="Currency 2 8" xfId="343" xr:uid="{00000000-0005-0000-0000-000036010000}"/>
    <cellStyle name="Currency 2 8 2" xfId="684" xr:uid="{1377F91E-C8E5-4FAA-A05B-5D24255DA9D4}"/>
    <cellStyle name="Currency 2 9" xfId="551" xr:uid="{5D365BFC-83DD-48CC-ABF7-CA53E1194C5A}"/>
    <cellStyle name="Currency 3" xfId="38" xr:uid="{00000000-0005-0000-0000-000037010000}"/>
    <cellStyle name="Currency 3 2" xfId="39" xr:uid="{00000000-0005-0000-0000-000038010000}"/>
    <cellStyle name="Currency 4" xfId="137" xr:uid="{00000000-0005-0000-0000-000039010000}"/>
    <cellStyle name="Currency 4 2" xfId="219" xr:uid="{00000000-0005-0000-0000-00003A010000}"/>
    <cellStyle name="Currency 4 2 2" xfId="305" xr:uid="{00000000-0005-0000-0000-00003B010000}"/>
    <cellStyle name="Currency 4 2 2 2" xfId="474" xr:uid="{00000000-0005-0000-0000-00003C010000}"/>
    <cellStyle name="Currency 4 2 2 2 2" xfId="783" xr:uid="{7173C294-01AF-490C-AB95-6CB342293179}"/>
    <cellStyle name="Currency 4 2 2 3" xfId="650" xr:uid="{963A403E-4509-4FB5-992B-49228131D2DC}"/>
    <cellStyle name="Currency 4 2 3" xfId="404" xr:uid="{00000000-0005-0000-0000-00003D010000}"/>
    <cellStyle name="Currency 4 2 3 2" xfId="724" xr:uid="{9EB73862-9C22-409A-B6AC-1E74C3EADF74}"/>
    <cellStyle name="Currency 4 2 4" xfId="591" xr:uid="{B8595C70-CFED-4C49-8A16-76C94ECC6ED4}"/>
    <cellStyle name="Currency 4 3" xfId="281" xr:uid="{00000000-0005-0000-0000-00003E010000}"/>
    <cellStyle name="Currency 4 3 2" xfId="450" xr:uid="{00000000-0005-0000-0000-00003F010000}"/>
    <cellStyle name="Currency 4 3 2 2" xfId="760" xr:uid="{C8D7991B-1A21-47FB-9981-A12900C719A6}"/>
    <cellStyle name="Currency 4 3 3" xfId="627" xr:uid="{11917CDF-6B60-4033-B46A-56F28E20E26D}"/>
    <cellStyle name="Currency 4 4" xfId="360" xr:uid="{00000000-0005-0000-0000-000040010000}"/>
    <cellStyle name="Currency 4 4 2" xfId="701" xr:uid="{4E295514-2B7C-442E-A957-162724BEF6E2}"/>
    <cellStyle name="Currency 4 5" xfId="568" xr:uid="{26F5AB6E-862D-4AA2-B47C-F395F98B734C}"/>
    <cellStyle name="Currency 5" xfId="259" xr:uid="{00000000-0005-0000-0000-000041010000}"/>
    <cellStyle name="Currency 5 2" xfId="429" xr:uid="{00000000-0005-0000-0000-000042010000}"/>
    <cellStyle name="Currency 5 2 2" xfId="739" xr:uid="{97EA17F4-8154-40BC-A147-6DC115D0C700}"/>
    <cellStyle name="Currency 5 3" xfId="606" xr:uid="{CA74E7A7-7097-47B2-A0C8-965191EF1E62}"/>
    <cellStyle name="Currency 6" xfId="262" xr:uid="{00000000-0005-0000-0000-000043010000}"/>
    <cellStyle name="Currency 6 2" xfId="431" xr:uid="{00000000-0005-0000-0000-000044010000}"/>
    <cellStyle name="Currency 6 2 2" xfId="741" xr:uid="{5E6E9FF1-F78D-4583-A7F8-482157E0BA71}"/>
    <cellStyle name="Currency 6 3" xfId="608" xr:uid="{67C2E30C-E0B3-4A9F-BA11-201F4632A3F8}"/>
    <cellStyle name="Currency 7" xfId="287" xr:uid="{00000000-0005-0000-0000-000045010000}"/>
    <cellStyle name="Currency 7 2" xfId="456" xr:uid="{00000000-0005-0000-0000-000046010000}"/>
    <cellStyle name="Currency 8" xfId="320" xr:uid="{00000000-0005-0000-0000-000047010000}"/>
    <cellStyle name="Currency 8 2" xfId="489" xr:uid="{00000000-0005-0000-0000-000048010000}"/>
    <cellStyle name="Currency 8 2 2" xfId="798" xr:uid="{4A11081B-C978-472D-A9B2-D620AD2F865F}"/>
    <cellStyle name="Currency 8 3" xfId="665" xr:uid="{6436F28B-0A7D-40DC-8D45-EA0FB17230DB}"/>
    <cellStyle name="Currency 9" xfId="40" xr:uid="{00000000-0005-0000-0000-000049010000}"/>
    <cellStyle name="Explanatory Text 2" xfId="41" xr:uid="{00000000-0005-0000-0000-00004A010000}"/>
    <cellStyle name="Explanatory Text 3" xfId="237" xr:uid="{00000000-0005-0000-0000-00004B010000}"/>
    <cellStyle name="Followed Hyperlink" xfId="171" builtinId="9" hidden="1"/>
    <cellStyle name="Followed Hyperlink" xfId="97" builtinId="9" hidden="1"/>
    <cellStyle name="Good 2" xfId="42" xr:uid="{00000000-0005-0000-0000-00004E010000}"/>
    <cellStyle name="Good 3" xfId="248" xr:uid="{00000000-0005-0000-0000-00004F010000}"/>
    <cellStyle name="Heading 1" xfId="173" builtinId="16" customBuiltin="1"/>
    <cellStyle name="Heading 1 2" xfId="43" xr:uid="{00000000-0005-0000-0000-000051010000}"/>
    <cellStyle name="Heading 2" xfId="174" builtinId="17" customBuiltin="1"/>
    <cellStyle name="Heading 2 2" xfId="44" xr:uid="{00000000-0005-0000-0000-000053010000}"/>
    <cellStyle name="Heading 3" xfId="175" builtinId="18" customBuiltin="1"/>
    <cellStyle name="Heading 3 2" xfId="45" xr:uid="{00000000-0005-0000-0000-000055010000}"/>
    <cellStyle name="Heading 4 2" xfId="46" xr:uid="{00000000-0005-0000-0000-000056010000}"/>
    <cellStyle name="Heading 4 3" xfId="249" xr:uid="{00000000-0005-0000-0000-000057010000}"/>
    <cellStyle name="Hyperlink" xfId="170" builtinId="8" hidden="1"/>
    <cellStyle name="Hyperlink" xfId="96" builtinId="8" hidden="1"/>
    <cellStyle name="Hyperlink 2" xfId="138" xr:uid="{00000000-0005-0000-0000-00005A010000}"/>
    <cellStyle name="Hyperlink 3" xfId="139" xr:uid="{00000000-0005-0000-0000-00005B010000}"/>
    <cellStyle name="Input" xfId="176" builtinId="20" customBuiltin="1"/>
    <cellStyle name="Input 2" xfId="47" xr:uid="{00000000-0005-0000-0000-00005D010000}"/>
    <cellStyle name="Linked Cell" xfId="179" builtinId="24" customBuiltin="1"/>
    <cellStyle name="Linked Cell 2" xfId="48" xr:uid="{00000000-0005-0000-0000-00005F010000}"/>
    <cellStyle name="Neutral 2" xfId="49" xr:uid="{00000000-0005-0000-0000-000060010000}"/>
    <cellStyle name="Neutral 3" xfId="246" xr:uid="{00000000-0005-0000-0000-000061010000}"/>
    <cellStyle name="Normal" xfId="0" builtinId="0"/>
    <cellStyle name="Normal 10" xfId="50" xr:uid="{00000000-0005-0000-0000-000063010000}"/>
    <cellStyle name="Normal 11" xfId="51" xr:uid="{00000000-0005-0000-0000-000064010000}"/>
    <cellStyle name="Normal 12" xfId="52" xr:uid="{00000000-0005-0000-0000-000065010000}"/>
    <cellStyle name="Normal 13" xfId="53" xr:uid="{00000000-0005-0000-0000-000066010000}"/>
    <cellStyle name="Normal 14" xfId="54" xr:uid="{00000000-0005-0000-0000-000067010000}"/>
    <cellStyle name="Normal 15" xfId="55" xr:uid="{00000000-0005-0000-0000-000068010000}"/>
    <cellStyle name="Normal 15 2" xfId="140" xr:uid="{00000000-0005-0000-0000-000069010000}"/>
    <cellStyle name="Normal 15 2 2" xfId="229" xr:uid="{00000000-0005-0000-0000-00006A010000}"/>
    <cellStyle name="Normal 15 2 2 2" xfId="311" xr:uid="{00000000-0005-0000-0000-00006B010000}"/>
    <cellStyle name="Normal 15 2 2 2 2" xfId="480" xr:uid="{00000000-0005-0000-0000-00006C010000}"/>
    <cellStyle name="Normal 15 2 2 2 2 2" xfId="789" xr:uid="{B61EB9CE-C606-402E-A8D0-EC8C4A8B4D70}"/>
    <cellStyle name="Normal 15 2 2 2 3" xfId="656" xr:uid="{24F33540-C4FA-4FDA-A067-877EA1CF54D1}"/>
    <cellStyle name="Normal 15 2 2 3" xfId="410" xr:uid="{00000000-0005-0000-0000-00006D010000}"/>
    <cellStyle name="Normal 15 2 2 3 2" xfId="730" xr:uid="{FDD58AED-ABA6-4419-90A5-D96DEEBCBF7C}"/>
    <cellStyle name="Normal 15 2 2 4" xfId="597" xr:uid="{07D5B3A2-B511-47CC-B58F-5B5068B0CD95}"/>
    <cellStyle name="Normal 15 2 3" xfId="282" xr:uid="{00000000-0005-0000-0000-00006E010000}"/>
    <cellStyle name="Normal 15 2 3 2" xfId="451" xr:uid="{00000000-0005-0000-0000-00006F010000}"/>
    <cellStyle name="Normal 15 2 3 2 2" xfId="761" xr:uid="{5524973F-8D35-4D8C-900D-3D67A2D0AC86}"/>
    <cellStyle name="Normal 15 2 3 3" xfId="628" xr:uid="{2DE8B69F-9311-4F88-A92D-8D327E8BDA5C}"/>
    <cellStyle name="Normal 15 2 4" xfId="361" xr:uid="{00000000-0005-0000-0000-000070010000}"/>
    <cellStyle name="Normal 15 2 4 2" xfId="702" xr:uid="{340DAAEF-70DE-4B73-B625-F52C8D962993}"/>
    <cellStyle name="Normal 15 2 5" xfId="569" xr:uid="{7C803411-A690-4B61-B2D6-39DC813D4FA8}"/>
    <cellStyle name="Normal 16" xfId="141" xr:uid="{00000000-0005-0000-0000-000071010000}"/>
    <cellStyle name="Normal 17" xfId="142" xr:uid="{00000000-0005-0000-0000-000072010000}"/>
    <cellStyle name="Normal 17 2" xfId="143" xr:uid="{00000000-0005-0000-0000-000073010000}"/>
    <cellStyle name="Normal 18" xfId="144" xr:uid="{00000000-0005-0000-0000-000074010000}"/>
    <cellStyle name="Normal 18 2" xfId="145" xr:uid="{00000000-0005-0000-0000-000075010000}"/>
    <cellStyle name="Normal 19" xfId="169" xr:uid="{00000000-0005-0000-0000-000076010000}"/>
    <cellStyle name="Normal 2" xfId="3" xr:uid="{00000000-0005-0000-0000-000077010000}"/>
    <cellStyle name="Normal 2 10" xfId="342" xr:uid="{00000000-0005-0000-0000-000078010000}"/>
    <cellStyle name="Normal 2 10 2" xfId="683" xr:uid="{0D686D8A-DEE2-4715-9EBB-16321BC65F92}"/>
    <cellStyle name="Normal 2 11" xfId="260" xr:uid="{00000000-0005-0000-0000-000079010000}"/>
    <cellStyle name="Normal 2 12" xfId="323" xr:uid="{00000000-0005-0000-0000-00007A010000}"/>
    <cellStyle name="Normal 2 13" xfId="545" xr:uid="{7893F6F7-4B9F-41E0-9697-11DAD3E5BC80}"/>
    <cellStyle name="Normal 2 13 2" xfId="851" xr:uid="{519761CD-BEEA-4697-A882-1BF87B15F418}"/>
    <cellStyle name="Normal 2 14" xfId="550" xr:uid="{6D29858E-BC50-44C0-97AF-C8033268A1F7}"/>
    <cellStyle name="Normal 2 15" xfId="854" xr:uid="{8A81D83B-B900-4EBF-A08D-E8CB14A4840D}"/>
    <cellStyle name="Normal 2 2" xfId="56" xr:uid="{00000000-0005-0000-0000-00007B010000}"/>
    <cellStyle name="Normal 2 2 2" xfId="57" xr:uid="{00000000-0005-0000-0000-00007C010000}"/>
    <cellStyle name="Normal 2 3" xfId="58" xr:uid="{00000000-0005-0000-0000-00007D010000}"/>
    <cellStyle name="Normal 2 3 2" xfId="146" xr:uid="{00000000-0005-0000-0000-00007E010000}"/>
    <cellStyle name="Normal 2 4" xfId="59" xr:uid="{00000000-0005-0000-0000-00007F010000}"/>
    <cellStyle name="Normal 2 5" xfId="60" xr:uid="{00000000-0005-0000-0000-000080010000}"/>
    <cellStyle name="Normal 2 5 2" xfId="61" xr:uid="{00000000-0005-0000-0000-000081010000}"/>
    <cellStyle name="Normal 2 6" xfId="62" xr:uid="{00000000-0005-0000-0000-000082010000}"/>
    <cellStyle name="Normal 2 6 2" xfId="63" xr:uid="{00000000-0005-0000-0000-000083010000}"/>
    <cellStyle name="Normal 2 7" xfId="147" xr:uid="{00000000-0005-0000-0000-000084010000}"/>
    <cellStyle name="Normal 2 7 2" xfId="148" xr:uid="{00000000-0005-0000-0000-000085010000}"/>
    <cellStyle name="Normal 2 8" xfId="233" xr:uid="{00000000-0005-0000-0000-000086010000}"/>
    <cellStyle name="Normal 2 8 2" xfId="313" xr:uid="{00000000-0005-0000-0000-000087010000}"/>
    <cellStyle name="Normal 2 8 2 2" xfId="482" xr:uid="{00000000-0005-0000-0000-000088010000}"/>
    <cellStyle name="Normal 2 8 2 2 2" xfId="791" xr:uid="{A9D4F299-D352-4F1A-9E73-E403D0B32765}"/>
    <cellStyle name="Normal 2 8 2 3" xfId="658" xr:uid="{3BF868C9-3363-4388-AB1F-FAF03F600728}"/>
    <cellStyle name="Normal 2 8 3" xfId="412" xr:uid="{00000000-0005-0000-0000-000089010000}"/>
    <cellStyle name="Normal 2 8 3 2" xfId="732" xr:uid="{58C4B9D8-3083-4B35-8B6E-60DB11C64E1A}"/>
    <cellStyle name="Normal 2 8 4" xfId="599" xr:uid="{7713BA4B-C7B3-4B7D-835D-0646D6C75A90}"/>
    <cellStyle name="Normal 2 9" xfId="263" xr:uid="{00000000-0005-0000-0000-00008A010000}"/>
    <cellStyle name="Normal 2 9 2" xfId="432" xr:uid="{00000000-0005-0000-0000-00008B010000}"/>
    <cellStyle name="Normal 2 9 2 2" xfId="742" xr:uid="{C3E90F05-B296-4683-AB36-30714207A10C}"/>
    <cellStyle name="Normal 2 9 3" xfId="609" xr:uid="{63C7B5C4-1F3B-4CF2-8A08-ED60A6781FE3}"/>
    <cellStyle name="Normal 20" xfId="182" xr:uid="{00000000-0005-0000-0000-00008C010000}"/>
    <cellStyle name="Normal 20 2" xfId="367" xr:uid="{00000000-0005-0000-0000-00008D010000}"/>
    <cellStyle name="Normal 21" xfId="258" xr:uid="{00000000-0005-0000-0000-00008E010000}"/>
    <cellStyle name="Normal 21 2" xfId="428" xr:uid="{00000000-0005-0000-0000-00008F010000}"/>
    <cellStyle name="Normal 21 2 2" xfId="738" xr:uid="{79EAA42B-C3E8-433A-B343-D0BC998F71EE}"/>
    <cellStyle name="Normal 21 3" xfId="605" xr:uid="{EFDCD71E-8014-48EA-9395-084526095EDE}"/>
    <cellStyle name="Normal 22" xfId="261" xr:uid="{00000000-0005-0000-0000-000090010000}"/>
    <cellStyle name="Normal 22 2" xfId="430" xr:uid="{00000000-0005-0000-0000-000091010000}"/>
    <cellStyle name="Normal 22 2 2" xfId="740" xr:uid="{C235F892-8D03-4461-8885-759C544C2E67}"/>
    <cellStyle name="Normal 22 3" xfId="607" xr:uid="{2EC0E9C4-9746-48AC-84CB-2513A54528C7}"/>
    <cellStyle name="Normal 23" xfId="319" xr:uid="{00000000-0005-0000-0000-000092010000}"/>
    <cellStyle name="Normal 23 2" xfId="488" xr:uid="{00000000-0005-0000-0000-000093010000}"/>
    <cellStyle name="Normal 23 2 2" xfId="797" xr:uid="{D046ABF3-439B-4D5F-A063-DF6CED6CA113}"/>
    <cellStyle name="Normal 23 3" xfId="664" xr:uid="{FB7A8DCA-5EC3-4CDB-936A-D1CBD703FDFA}"/>
    <cellStyle name="Normal 24" xfId="321" xr:uid="{00000000-0005-0000-0000-000094010000}"/>
    <cellStyle name="Normal 24 2" xfId="490" xr:uid="{00000000-0005-0000-0000-000095010000}"/>
    <cellStyle name="Normal 24 2 2" xfId="799" xr:uid="{9575E8A4-8CA2-44F3-BE80-380F065C45CB}"/>
    <cellStyle name="Normal 24 3" xfId="666" xr:uid="{1AF2A339-0C30-4C52-99C8-56AE5DD26B55}"/>
    <cellStyle name="Normal 25" xfId="322" xr:uid="{00000000-0005-0000-0000-000096010000}"/>
    <cellStyle name="Normal 25 2" xfId="491" xr:uid="{00000000-0005-0000-0000-000097010000}"/>
    <cellStyle name="Normal 25 2 2" xfId="800" xr:uid="{C01F44C0-B3B2-4FAF-BA36-5BF53AD935E8}"/>
    <cellStyle name="Normal 25 3" xfId="667" xr:uid="{6AB6E081-8FC8-4158-932A-5E9C3DBDBDBD}"/>
    <cellStyle name="Normal 26" xfId="324" xr:uid="{00000000-0005-0000-0000-000098010000}"/>
    <cellStyle name="Normal 26 2" xfId="493" xr:uid="{00000000-0005-0000-0000-000099010000}"/>
    <cellStyle name="Normal 26 2 2" xfId="801" xr:uid="{AF0B30BF-C62F-45EA-A364-841A74398B0E}"/>
    <cellStyle name="Normal 26 3" xfId="668" xr:uid="{FC0DAA3A-0EF7-45C2-A489-12026BB7CE80}"/>
    <cellStyle name="Normal 27" xfId="326" xr:uid="{00000000-0005-0000-0000-00009A010000}"/>
    <cellStyle name="Normal 27 2" xfId="495" xr:uid="{00000000-0005-0000-0000-00009B010000}"/>
    <cellStyle name="Normal 28" xfId="340" xr:uid="{00000000-0005-0000-0000-00009C010000}"/>
    <cellStyle name="Normal 29" xfId="341" xr:uid="{00000000-0005-0000-0000-00009D010000}"/>
    <cellStyle name="Normal 3" xfId="64" xr:uid="{00000000-0005-0000-0000-00009E010000}"/>
    <cellStyle name="Normal 3 2" xfId="65" xr:uid="{00000000-0005-0000-0000-00009F010000}"/>
    <cellStyle name="Normal 3 2 2" xfId="149" xr:uid="{00000000-0005-0000-0000-0000A0010000}"/>
    <cellStyle name="Normal 3 2 2 2" xfId="241" xr:uid="{00000000-0005-0000-0000-0000A1010000}"/>
    <cellStyle name="Normal 3 2 2 2 2" xfId="315" xr:uid="{00000000-0005-0000-0000-0000A2010000}"/>
    <cellStyle name="Normal 3 2 2 2 2 2" xfId="484" xr:uid="{00000000-0005-0000-0000-0000A3010000}"/>
    <cellStyle name="Normal 3 2 2 2 2 2 2" xfId="793" xr:uid="{26B1395E-A464-4E27-A3BB-1B1D0D6B3067}"/>
    <cellStyle name="Normal 3 2 2 2 2 3" xfId="660" xr:uid="{08BB9832-DA58-41C4-A552-3AF08E34D2DA}"/>
    <cellStyle name="Normal 3 2 2 2 3" xfId="416" xr:uid="{00000000-0005-0000-0000-0000A4010000}"/>
    <cellStyle name="Normal 3 2 2 2 3 2" xfId="734" xr:uid="{7FD74876-A443-42F9-BCE3-24B12C5EF150}"/>
    <cellStyle name="Normal 3 2 2 2 4" xfId="601" xr:uid="{83B66210-8970-43C7-9C03-F82E8619B826}"/>
    <cellStyle name="Normal 3 2 2 3" xfId="283" xr:uid="{00000000-0005-0000-0000-0000A5010000}"/>
    <cellStyle name="Normal 3 2 2 3 2" xfId="452" xr:uid="{00000000-0005-0000-0000-0000A6010000}"/>
    <cellStyle name="Normal 3 2 2 3 2 2" xfId="762" xr:uid="{AA0E1577-2A9E-4B92-B61A-30EFFD8B4756}"/>
    <cellStyle name="Normal 3 2 2 3 3" xfId="629" xr:uid="{BA6383A0-F88F-4652-8578-0B6D0AF9ABC4}"/>
    <cellStyle name="Normal 3 2 2 4" xfId="362" xr:uid="{00000000-0005-0000-0000-0000A7010000}"/>
    <cellStyle name="Normal 3 2 2 4 2" xfId="703" xr:uid="{7E0AD30A-DDF5-4287-A25A-3D731424A6FC}"/>
    <cellStyle name="Normal 3 2 2 5" xfId="570" xr:uid="{753D21A1-A506-4FEE-A8ED-DB7B818CCD75}"/>
    <cellStyle name="Normal 3 2 3" xfId="240" xr:uid="{00000000-0005-0000-0000-0000A8010000}"/>
    <cellStyle name="Normal 3 2 3 2" xfId="415" xr:uid="{00000000-0005-0000-0000-0000A9010000}"/>
    <cellStyle name="Normal 3 3" xfId="150" xr:uid="{00000000-0005-0000-0000-0000AA010000}"/>
    <cellStyle name="Normal 3 3 2" xfId="242" xr:uid="{00000000-0005-0000-0000-0000AB010000}"/>
    <cellStyle name="Normal 3 3 2 2" xfId="417" xr:uid="{00000000-0005-0000-0000-0000AC010000}"/>
    <cellStyle name="Normal 3 4" xfId="66" xr:uid="{00000000-0005-0000-0000-0000AD010000}"/>
    <cellStyle name="Normal 3 5" xfId="239" xr:uid="{00000000-0005-0000-0000-0000AE010000}"/>
    <cellStyle name="Normal 3 5 2" xfId="414" xr:uid="{00000000-0005-0000-0000-0000AF010000}"/>
    <cellStyle name="Normal 30" xfId="509" xr:uid="{00000000-0005-0000-0000-0000B0010000}"/>
    <cellStyle name="Normal 30 2" xfId="816" xr:uid="{8EBB6155-A4A1-4D00-8793-0296248148D2}"/>
    <cellStyle name="Normal 31" xfId="510" xr:uid="{00000000-0005-0000-0000-0000B1010000}"/>
    <cellStyle name="Normal 31 2" xfId="817" xr:uid="{E689753F-A28E-4FA6-A297-46068C5361E4}"/>
    <cellStyle name="Normal 32" xfId="526" xr:uid="{00000000-0005-0000-0000-0000B2010000}"/>
    <cellStyle name="Normal 32 2" xfId="832" xr:uid="{65A3B053-F7B5-4C45-96F1-02B215331884}"/>
    <cellStyle name="Normal 33" xfId="528" xr:uid="{52DBB3A0-716C-498E-9CE2-48BE558752D1}"/>
    <cellStyle name="Normal 33 2" xfId="834" xr:uid="{9C19BDFA-308E-4C79-B1F9-621AEDF0804C}"/>
    <cellStyle name="Normal 34" xfId="543" xr:uid="{E5303005-4F8D-457D-9565-50A24248EBE8}"/>
    <cellStyle name="Normal 34 2" xfId="849" xr:uid="{1DEA0063-EB93-4E8B-93B9-2615B7B9F533}"/>
    <cellStyle name="Normal 35" xfId="547" xr:uid="{DF6CE8F4-4EBC-4C32-9C0F-A16100D33F7C}"/>
    <cellStyle name="Normal 35 2" xfId="852" xr:uid="{664D30A6-24EB-4360-83C8-06D9BBFCD1D7}"/>
    <cellStyle name="Normal 36" xfId="548" xr:uid="{5AB901E5-C01B-4BD2-BF3D-A0B776E85BE5}"/>
    <cellStyle name="Normal 36 2" xfId="853" xr:uid="{47F579AE-C74A-4B1A-A663-C65B81C0391E}"/>
    <cellStyle name="Normal 37" xfId="549" xr:uid="{0928F933-8296-40D3-B1C5-830536AA33AB}"/>
    <cellStyle name="Normal 4" xfId="67" xr:uid="{00000000-0005-0000-0000-0000B3010000}"/>
    <cellStyle name="Normal 4 2" xfId="68" xr:uid="{00000000-0005-0000-0000-0000B4010000}"/>
    <cellStyle name="Normal 4 2 2" xfId="244" xr:uid="{00000000-0005-0000-0000-0000B5010000}"/>
    <cellStyle name="Normal 4 2 2 2" xfId="419" xr:uid="{00000000-0005-0000-0000-0000B6010000}"/>
    <cellStyle name="Normal 4 3" xfId="243" xr:uid="{00000000-0005-0000-0000-0000B7010000}"/>
    <cellStyle name="Normal 4 3 2" xfId="418" xr:uid="{00000000-0005-0000-0000-0000B8010000}"/>
    <cellStyle name="Normal 5" xfId="69" xr:uid="{00000000-0005-0000-0000-0000B9010000}"/>
    <cellStyle name="Normal 5 2" xfId="70" xr:uid="{00000000-0005-0000-0000-0000BA010000}"/>
    <cellStyle name="Normal 5 2 2" xfId="71" xr:uid="{00000000-0005-0000-0000-0000BB010000}"/>
    <cellStyle name="Normal 5 2 3" xfId="72" xr:uid="{00000000-0005-0000-0000-0000BC010000}"/>
    <cellStyle name="Normal 5 2 3 2" xfId="73" xr:uid="{00000000-0005-0000-0000-0000BD010000}"/>
    <cellStyle name="Normal 5 2 4" xfId="151" xr:uid="{00000000-0005-0000-0000-0000BE010000}"/>
    <cellStyle name="Normal 5 2 4 2" xfId="152" xr:uid="{00000000-0005-0000-0000-0000BF010000}"/>
    <cellStyle name="Normal 5 3" xfId="74" xr:uid="{00000000-0005-0000-0000-0000C0010000}"/>
    <cellStyle name="Normal 5 3 2" xfId="75" xr:uid="{00000000-0005-0000-0000-0000C1010000}"/>
    <cellStyle name="Normal 5 4" xfId="76" xr:uid="{00000000-0005-0000-0000-0000C2010000}"/>
    <cellStyle name="Normal 5 5" xfId="77" xr:uid="{00000000-0005-0000-0000-0000C3010000}"/>
    <cellStyle name="Normal 5 5 2" xfId="78" xr:uid="{00000000-0005-0000-0000-0000C4010000}"/>
    <cellStyle name="Normal 5 6" xfId="153" xr:uid="{00000000-0005-0000-0000-0000C5010000}"/>
    <cellStyle name="Normal 5 6 2" xfId="154" xr:uid="{00000000-0005-0000-0000-0000C6010000}"/>
    <cellStyle name="Normal 5 7" xfId="245" xr:uid="{00000000-0005-0000-0000-0000C7010000}"/>
    <cellStyle name="Normal 5 7 2" xfId="420" xr:uid="{00000000-0005-0000-0000-0000C8010000}"/>
    <cellStyle name="Normal 6" xfId="79" xr:uid="{00000000-0005-0000-0000-0000C9010000}"/>
    <cellStyle name="Normal 6 2" xfId="80" xr:uid="{00000000-0005-0000-0000-0000CA010000}"/>
    <cellStyle name="Normal 6 3" xfId="155" xr:uid="{00000000-0005-0000-0000-0000CB010000}"/>
    <cellStyle name="Normal 6 3 2" xfId="251" xr:uid="{00000000-0005-0000-0000-0000CC010000}"/>
    <cellStyle name="Normal 6 3 2 2" xfId="316" xr:uid="{00000000-0005-0000-0000-0000CD010000}"/>
    <cellStyle name="Normal 6 3 2 2 2" xfId="485" xr:uid="{00000000-0005-0000-0000-0000CE010000}"/>
    <cellStyle name="Normal 6 3 2 2 2 2" xfId="794" xr:uid="{3542D471-26BF-4D29-A0BF-3BA397AFACA0}"/>
    <cellStyle name="Normal 6 3 2 2 3" xfId="661" xr:uid="{671F2632-202D-477B-8173-938577405716}"/>
    <cellStyle name="Normal 6 3 2 3" xfId="421" xr:uid="{00000000-0005-0000-0000-0000CF010000}"/>
    <cellStyle name="Normal 6 3 2 3 2" xfId="735" xr:uid="{8E729704-D637-468D-BBCE-EC7B4A41066C}"/>
    <cellStyle name="Normal 6 3 2 4" xfId="602" xr:uid="{FC809447-3D99-46F2-A6C7-53EC6D7A5F80}"/>
    <cellStyle name="Normal 6 3 3" xfId="284" xr:uid="{00000000-0005-0000-0000-0000D0010000}"/>
    <cellStyle name="Normal 6 3 3 2" xfId="453" xr:uid="{00000000-0005-0000-0000-0000D1010000}"/>
    <cellStyle name="Normal 6 3 3 2 2" xfId="763" xr:uid="{5F30957C-1768-487F-BB54-7E5D6FD69503}"/>
    <cellStyle name="Normal 6 3 3 3" xfId="630" xr:uid="{6A1C15C7-F1C8-4348-A42A-ECAC1749E654}"/>
    <cellStyle name="Normal 6 3 4" xfId="363" xr:uid="{00000000-0005-0000-0000-0000D2010000}"/>
    <cellStyle name="Normal 6 3 4 2" xfId="704" xr:uid="{039838C0-BC53-4796-8154-E591DEEEE245}"/>
    <cellStyle name="Normal 6 3 5" xfId="571" xr:uid="{6AB878B0-D309-404B-BF17-CB712983FEFF}"/>
    <cellStyle name="Normal 7" xfId="81" xr:uid="{00000000-0005-0000-0000-0000D3010000}"/>
    <cellStyle name="Normal 7 2" xfId="82" xr:uid="{00000000-0005-0000-0000-0000D4010000}"/>
    <cellStyle name="Normal 7 3" xfId="83" xr:uid="{00000000-0005-0000-0000-0000D5010000}"/>
    <cellStyle name="Normal 7 3 2" xfId="84" xr:uid="{00000000-0005-0000-0000-0000D6010000}"/>
    <cellStyle name="Normal 7 4" xfId="156" xr:uid="{00000000-0005-0000-0000-0000D7010000}"/>
    <cellStyle name="Normal 7 4 2" xfId="157" xr:uid="{00000000-0005-0000-0000-0000D8010000}"/>
    <cellStyle name="Normal 8" xfId="85" xr:uid="{00000000-0005-0000-0000-0000D9010000}"/>
    <cellStyle name="Normal 8 2" xfId="86" xr:uid="{00000000-0005-0000-0000-0000DA010000}"/>
    <cellStyle name="Normal 9" xfId="1" xr:uid="{00000000-0005-0000-0000-0000DB010000}"/>
    <cellStyle name="Normal 9 2" xfId="158" xr:uid="{00000000-0005-0000-0000-0000DC010000}"/>
    <cellStyle name="Normal_Sheet1" xfId="2" xr:uid="{00000000-0005-0000-0000-0000DD010000}"/>
    <cellStyle name="Note 10" xfId="529" xr:uid="{8C98E44E-039F-4017-9990-8D956AC9029B}"/>
    <cellStyle name="Note 10 2" xfId="835" xr:uid="{747C0BB1-2DD8-4024-B282-9B050DABF32A}"/>
    <cellStyle name="Note 2" xfId="87" xr:uid="{00000000-0005-0000-0000-0000DE010000}"/>
    <cellStyle name="Note 2 2" xfId="88" xr:uid="{00000000-0005-0000-0000-0000DF010000}"/>
    <cellStyle name="Note 2 3" xfId="159" xr:uid="{00000000-0005-0000-0000-0000E0010000}"/>
    <cellStyle name="Note 2 3 2" xfId="252" xr:uid="{00000000-0005-0000-0000-0000E1010000}"/>
    <cellStyle name="Note 2 3 2 2" xfId="422" xr:uid="{00000000-0005-0000-0000-0000E2010000}"/>
    <cellStyle name="Note 2 4" xfId="160" xr:uid="{00000000-0005-0000-0000-0000E3010000}"/>
    <cellStyle name="Note 3" xfId="89" xr:uid="{00000000-0005-0000-0000-0000E4010000}"/>
    <cellStyle name="Note 4" xfId="90" xr:uid="{00000000-0005-0000-0000-0000E5010000}"/>
    <cellStyle name="Note 4 2" xfId="91" xr:uid="{00000000-0005-0000-0000-0000E6010000}"/>
    <cellStyle name="Note 5" xfId="161" xr:uid="{00000000-0005-0000-0000-0000E7010000}"/>
    <cellStyle name="Note 5 2" xfId="253" xr:uid="{00000000-0005-0000-0000-0000E8010000}"/>
    <cellStyle name="Note 5 2 2" xfId="423" xr:uid="{00000000-0005-0000-0000-0000E9010000}"/>
    <cellStyle name="Note 6" xfId="162" xr:uid="{00000000-0005-0000-0000-0000EA010000}"/>
    <cellStyle name="Note 6 2" xfId="254" xr:uid="{00000000-0005-0000-0000-0000EB010000}"/>
    <cellStyle name="Note 6 2 2" xfId="317" xr:uid="{00000000-0005-0000-0000-0000EC010000}"/>
    <cellStyle name="Note 6 2 2 2" xfId="486" xr:uid="{00000000-0005-0000-0000-0000ED010000}"/>
    <cellStyle name="Note 6 2 2 2 2" xfId="795" xr:uid="{FD7DEF98-FE42-44A9-83CF-F390436F18A7}"/>
    <cellStyle name="Note 6 2 2 3" xfId="662" xr:uid="{6C28E9DF-D55A-42EC-AE94-8BB5E6AE69BF}"/>
    <cellStyle name="Note 6 2 3" xfId="424" xr:uid="{00000000-0005-0000-0000-0000EE010000}"/>
    <cellStyle name="Note 6 2 3 2" xfId="736" xr:uid="{A45FF085-67AE-490D-8305-D3FB23483DE7}"/>
    <cellStyle name="Note 6 2 4" xfId="603" xr:uid="{CC0C4684-8D9E-4781-8999-0A6EE22CBF79}"/>
    <cellStyle name="Note 6 3" xfId="285" xr:uid="{00000000-0005-0000-0000-0000EF010000}"/>
    <cellStyle name="Note 6 3 2" xfId="454" xr:uid="{00000000-0005-0000-0000-0000F0010000}"/>
    <cellStyle name="Note 6 3 2 2" xfId="764" xr:uid="{8E1019E1-86A2-46DD-B14A-52C1008AB73B}"/>
    <cellStyle name="Note 6 3 3" xfId="631" xr:uid="{453FA030-FD29-44A1-A2DD-0F9B679B233E}"/>
    <cellStyle name="Note 6 4" xfId="364" xr:uid="{00000000-0005-0000-0000-0000F1010000}"/>
    <cellStyle name="Note 6 4 2" xfId="705" xr:uid="{0B5C074A-BE66-4095-8AF5-AAFCDFB503F6}"/>
    <cellStyle name="Note 6 5" xfId="572" xr:uid="{34D6290C-9A17-47FF-BD5D-B6DBD6E8C581}"/>
    <cellStyle name="Note 7" xfId="163" xr:uid="{00000000-0005-0000-0000-0000F2010000}"/>
    <cellStyle name="Note 7 2" xfId="164" xr:uid="{00000000-0005-0000-0000-0000F3010000}"/>
    <cellStyle name="Note 8" xfId="327" xr:uid="{00000000-0005-0000-0000-0000F4010000}"/>
    <cellStyle name="Note 8 2" xfId="496" xr:uid="{00000000-0005-0000-0000-0000F5010000}"/>
    <cellStyle name="Note 8 2 2" xfId="803" xr:uid="{C7FA57FC-24E9-45AB-872E-0C18E5FD0BC9}"/>
    <cellStyle name="Note 8 3" xfId="670" xr:uid="{16594288-0695-434A-BD72-9F303C635E88}"/>
    <cellStyle name="Note 9" xfId="512" xr:uid="{00000000-0005-0000-0000-0000F6010000}"/>
    <cellStyle name="Note 9 2" xfId="819" xr:uid="{DDBCC118-7C3A-4248-9B90-26C6DC30524B}"/>
    <cellStyle name="Output" xfId="177" builtinId="21" customBuiltin="1"/>
    <cellStyle name="Output 2" xfId="92" xr:uid="{00000000-0005-0000-0000-0000F8010000}"/>
    <cellStyle name="Percent 2" xfId="165" xr:uid="{00000000-0005-0000-0000-0000FA010000}"/>
    <cellStyle name="Percent 2 2" xfId="166" xr:uid="{00000000-0005-0000-0000-0000FB010000}"/>
    <cellStyle name="Percent 2 2 2" xfId="167" xr:uid="{00000000-0005-0000-0000-0000FC010000}"/>
    <cellStyle name="Percent 2 2 3" xfId="256" xr:uid="{00000000-0005-0000-0000-0000FD010000}"/>
    <cellStyle name="Percent 2 2 3 2" xfId="426" xr:uid="{00000000-0005-0000-0000-0000FE010000}"/>
    <cellStyle name="Percent 2 3" xfId="255" xr:uid="{00000000-0005-0000-0000-0000FF010000}"/>
    <cellStyle name="Percent 2 3 2" xfId="318" xr:uid="{00000000-0005-0000-0000-000000020000}"/>
    <cellStyle name="Percent 2 3 2 2" xfId="487" xr:uid="{00000000-0005-0000-0000-000001020000}"/>
    <cellStyle name="Percent 2 3 2 2 2" xfId="796" xr:uid="{D3C2A1FD-8620-48F3-97BF-90E8A22EA4D3}"/>
    <cellStyle name="Percent 2 3 2 3" xfId="663" xr:uid="{D0017A15-BB51-4967-9178-DD3C597F7D15}"/>
    <cellStyle name="Percent 2 3 3" xfId="425" xr:uid="{00000000-0005-0000-0000-000002020000}"/>
    <cellStyle name="Percent 2 3 3 2" xfId="737" xr:uid="{2CF09F6D-1B58-498F-AC91-D0E7B3EBEAF5}"/>
    <cellStyle name="Percent 2 3 4" xfId="604" xr:uid="{BD6347C8-5B59-4279-B063-675DD5C8340C}"/>
    <cellStyle name="Percent 2 4" xfId="286" xr:uid="{00000000-0005-0000-0000-000003020000}"/>
    <cellStyle name="Percent 2 4 2" xfId="455" xr:uid="{00000000-0005-0000-0000-000004020000}"/>
    <cellStyle name="Percent 2 4 2 2" xfId="765" xr:uid="{79C07FA6-F083-4744-BADA-6D3D8DE4D1D4}"/>
    <cellStyle name="Percent 2 4 3" xfId="632" xr:uid="{CA578280-6D38-475F-8BF5-7468AEAE462F}"/>
    <cellStyle name="Percent 2 5" xfId="365" xr:uid="{00000000-0005-0000-0000-000005020000}"/>
    <cellStyle name="Percent 2 5 2" xfId="706" xr:uid="{A0D572FC-0705-4BA5-AB44-73C4A451D12B}"/>
    <cellStyle name="Percent 2 6" xfId="573" xr:uid="{CA15F3D5-EFD1-43B9-A625-448108E9D2F8}"/>
    <cellStyle name="Percent 3" xfId="492" xr:uid="{00000000-0005-0000-0000-000006020000}"/>
    <cellStyle name="Percent 8" xfId="168" xr:uid="{00000000-0005-0000-0000-000007020000}"/>
    <cellStyle name="Title 2" xfId="93" xr:uid="{00000000-0005-0000-0000-000008020000}"/>
    <cellStyle name="Title 3" xfId="250" xr:uid="{00000000-0005-0000-0000-000009020000}"/>
    <cellStyle name="Title 4" xfId="525" xr:uid="{00000000-0005-0000-0000-00000A020000}"/>
    <cellStyle name="Total" xfId="181" builtinId="25" customBuiltin="1"/>
    <cellStyle name="Total 2" xfId="94" xr:uid="{00000000-0005-0000-0000-00000C020000}"/>
    <cellStyle name="Total 2 2" xfId="257" xr:uid="{00000000-0005-0000-0000-00000D020000}"/>
    <cellStyle name="Total 2 2 2" xfId="427" xr:uid="{00000000-0005-0000-0000-00000E020000}"/>
    <cellStyle name="Warning Text 2" xfId="95" xr:uid="{00000000-0005-0000-0000-00000F020000}"/>
    <cellStyle name="Warning Text 3" xfId="238" xr:uid="{00000000-0005-0000-0000-000010020000}"/>
  </cellStyles>
  <dxfs count="10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FFFFFF"/>
      <rgbColor rgb="FFC00000"/>
      <rgbColor rgb="FFFDFDFF"/>
      <rgbColor rgb="FFFFE598"/>
      <rgbColor rgb="FF9CC2E5"/>
      <rgbColor rgb="FFDBDBDB"/>
      <rgbColor rgb="FFF4F4F4"/>
      <rgbColor rgb="FFBDC0BF"/>
      <rgbColor rgb="FFF4F4F4"/>
      <rgbColor rgb="FFFFFF00"/>
      <rgbColor rgb="FFDBDBDB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8"/>
  <sheetViews>
    <sheetView tabSelected="1" zoomScale="93" zoomScaleNormal="93" workbookViewId="0">
      <selection sqref="A1:G278"/>
    </sheetView>
  </sheetViews>
  <sheetFormatPr defaultColWidth="6.19921875" defaultRowHeight="15"/>
  <cols>
    <col min="1" max="1" width="11.796875" style="9" customWidth="1"/>
    <col min="2" max="2" width="25.69921875" style="9" bestFit="1" customWidth="1"/>
    <col min="3" max="3" width="8" style="9" bestFit="1" customWidth="1"/>
    <col min="4" max="4" width="14.796875" style="9" customWidth="1"/>
    <col min="5" max="5" width="21.5" style="9" customWidth="1"/>
    <col min="6" max="6" width="28.69921875" style="9" customWidth="1"/>
    <col min="7" max="7" width="21" style="9" customWidth="1"/>
    <col min="8" max="8" width="7.5" style="9" customWidth="1"/>
    <col min="9" max="9" width="7" style="9" customWidth="1"/>
    <col min="10" max="10" width="7.796875" style="9" customWidth="1"/>
    <col min="11" max="12" width="6.3984375" style="9" customWidth="1"/>
    <col min="13" max="13" width="7.69921875" style="9" customWidth="1"/>
    <col min="14" max="16384" width="6.19921875" style="9"/>
  </cols>
  <sheetData>
    <row r="1" spans="1:13" ht="15.75">
      <c r="A1" s="123" t="s">
        <v>0</v>
      </c>
      <c r="B1" s="123" t="s">
        <v>1</v>
      </c>
      <c r="C1" s="123" t="s">
        <v>2</v>
      </c>
      <c r="D1" s="123" t="s">
        <v>3</v>
      </c>
      <c r="E1" s="123" t="s">
        <v>4</v>
      </c>
      <c r="F1" s="123" t="s">
        <v>5</v>
      </c>
      <c r="G1" s="123" t="s">
        <v>6</v>
      </c>
      <c r="H1" s="123"/>
      <c r="I1" s="123"/>
      <c r="J1" s="123"/>
      <c r="K1" s="123"/>
      <c r="L1" s="123"/>
      <c r="M1" s="123"/>
    </row>
    <row r="2" spans="1:13">
      <c r="A2" s="124">
        <v>1758</v>
      </c>
      <c r="B2" s="125" t="s">
        <v>7</v>
      </c>
      <c r="C2" s="124" t="s">
        <v>8</v>
      </c>
      <c r="D2" s="184">
        <v>72</v>
      </c>
      <c r="E2" s="303">
        <v>11.98</v>
      </c>
      <c r="F2" s="125">
        <v>750</v>
      </c>
      <c r="G2" s="125">
        <v>12</v>
      </c>
      <c r="H2" s="124"/>
      <c r="I2" s="184"/>
      <c r="J2" s="303"/>
      <c r="K2" s="125"/>
      <c r="L2" s="125"/>
      <c r="M2" s="125"/>
    </row>
    <row r="3" spans="1:13">
      <c r="A3" s="124">
        <v>1758</v>
      </c>
      <c r="B3" s="125" t="s">
        <v>9</v>
      </c>
      <c r="C3" s="124" t="s">
        <v>8</v>
      </c>
      <c r="D3" s="184">
        <v>108</v>
      </c>
      <c r="E3" s="303">
        <v>14.99</v>
      </c>
      <c r="F3" s="125">
        <v>750</v>
      </c>
      <c r="G3" s="125">
        <v>12</v>
      </c>
      <c r="H3" s="124"/>
      <c r="I3" s="184"/>
      <c r="J3" s="303"/>
      <c r="K3" s="125"/>
      <c r="L3" s="125"/>
      <c r="M3" s="125"/>
    </row>
    <row r="4" spans="1:13">
      <c r="A4" s="124" t="s">
        <v>10</v>
      </c>
      <c r="B4" s="125" t="s">
        <v>11</v>
      </c>
      <c r="C4" s="124" t="s">
        <v>8</v>
      </c>
      <c r="D4" s="184">
        <v>144</v>
      </c>
      <c r="E4" s="303">
        <v>19.98</v>
      </c>
      <c r="F4" s="125">
        <v>750</v>
      </c>
      <c r="G4" s="125">
        <v>12</v>
      </c>
      <c r="H4" s="124"/>
      <c r="I4" s="184"/>
      <c r="J4" s="303"/>
      <c r="K4" s="125"/>
      <c r="L4" s="125"/>
      <c r="M4" s="125"/>
    </row>
    <row r="5" spans="1:13">
      <c r="A5" s="124" t="s">
        <v>10</v>
      </c>
      <c r="B5" s="125" t="s">
        <v>12</v>
      </c>
      <c r="C5" s="124" t="s">
        <v>8</v>
      </c>
      <c r="D5" s="184">
        <v>144</v>
      </c>
      <c r="E5" s="303">
        <v>19.989999999999998</v>
      </c>
      <c r="F5" s="125">
        <v>750</v>
      </c>
      <c r="G5" s="125">
        <v>12</v>
      </c>
      <c r="H5" s="124"/>
      <c r="I5" s="184"/>
      <c r="J5" s="303"/>
      <c r="K5" s="125"/>
      <c r="L5" s="125"/>
      <c r="M5" s="125"/>
    </row>
    <row r="6" spans="1:13">
      <c r="A6" s="126" t="s">
        <v>13</v>
      </c>
      <c r="B6" s="125" t="s">
        <v>14</v>
      </c>
      <c r="C6" s="124">
        <v>2015</v>
      </c>
      <c r="D6" s="184">
        <v>360</v>
      </c>
      <c r="E6" s="303">
        <v>49.98</v>
      </c>
      <c r="F6" s="125">
        <v>750</v>
      </c>
      <c r="G6" s="125">
        <v>12</v>
      </c>
      <c r="H6" s="124"/>
      <c r="I6" s="184"/>
      <c r="J6" s="303"/>
      <c r="K6" s="125"/>
      <c r="L6" s="125"/>
      <c r="M6" s="125"/>
    </row>
    <row r="7" spans="1:13">
      <c r="A7" s="124" t="s">
        <v>15</v>
      </c>
      <c r="B7" s="125" t="s">
        <v>16</v>
      </c>
      <c r="C7" s="124" t="s">
        <v>8</v>
      </c>
      <c r="D7" s="184">
        <v>90</v>
      </c>
      <c r="E7" s="303">
        <v>14.99</v>
      </c>
      <c r="F7" s="125">
        <v>750</v>
      </c>
      <c r="G7" s="125">
        <v>12</v>
      </c>
      <c r="H7" s="124"/>
      <c r="I7" s="184"/>
      <c r="J7" s="303"/>
      <c r="K7" s="125"/>
      <c r="L7" s="125"/>
      <c r="M7" s="125"/>
    </row>
    <row r="8" spans="1:13">
      <c r="A8" s="124" t="s">
        <v>17</v>
      </c>
      <c r="B8" s="125" t="s">
        <v>18</v>
      </c>
      <c r="C8" s="124" t="s">
        <v>8</v>
      </c>
      <c r="D8" s="184">
        <v>120</v>
      </c>
      <c r="E8" s="303">
        <v>16.989999999999998</v>
      </c>
      <c r="F8" s="125">
        <v>750</v>
      </c>
      <c r="G8" s="125">
        <v>12</v>
      </c>
      <c r="H8" s="124"/>
      <c r="I8" s="184"/>
      <c r="J8" s="303"/>
      <c r="K8" s="125"/>
      <c r="L8" s="125"/>
      <c r="M8" s="125"/>
    </row>
    <row r="9" spans="1:13">
      <c r="A9" s="124" t="s">
        <v>19</v>
      </c>
      <c r="B9" s="125" t="s">
        <v>20</v>
      </c>
      <c r="C9" s="124" t="s">
        <v>8</v>
      </c>
      <c r="D9" s="184">
        <v>84</v>
      </c>
      <c r="E9" s="303">
        <v>12.98</v>
      </c>
      <c r="F9" s="125">
        <v>750</v>
      </c>
      <c r="G9" s="125">
        <v>12</v>
      </c>
      <c r="H9" s="124"/>
      <c r="I9" s="184"/>
      <c r="J9" s="303"/>
      <c r="K9" s="125"/>
      <c r="L9" s="125"/>
      <c r="M9" s="125"/>
    </row>
    <row r="10" spans="1:13">
      <c r="A10" s="124" t="s">
        <v>21</v>
      </c>
      <c r="B10" s="126" t="s">
        <v>22</v>
      </c>
      <c r="C10" s="124" t="s">
        <v>8</v>
      </c>
      <c r="D10" s="184">
        <v>80</v>
      </c>
      <c r="E10" s="303">
        <v>10.99</v>
      </c>
      <c r="F10" s="125">
        <v>750</v>
      </c>
      <c r="G10" s="125">
        <v>12</v>
      </c>
      <c r="H10" s="124"/>
      <c r="I10" s="184"/>
      <c r="J10" s="303"/>
      <c r="K10" s="125"/>
      <c r="L10" s="125"/>
      <c r="M10" s="125"/>
    </row>
    <row r="11" spans="1:13">
      <c r="A11" s="124" t="s">
        <v>23</v>
      </c>
      <c r="B11" s="125" t="s">
        <v>24</v>
      </c>
      <c r="C11" s="124" t="s">
        <v>8</v>
      </c>
      <c r="D11" s="184">
        <v>192</v>
      </c>
      <c r="E11" s="303">
        <v>24.99</v>
      </c>
      <c r="F11" s="125">
        <v>750</v>
      </c>
      <c r="G11" s="125">
        <v>12</v>
      </c>
      <c r="H11" s="124"/>
      <c r="I11" s="184"/>
      <c r="J11" s="303"/>
      <c r="K11" s="125"/>
      <c r="L11" s="125"/>
      <c r="M11" s="125"/>
    </row>
    <row r="12" spans="1:13">
      <c r="A12" s="124" t="s">
        <v>25</v>
      </c>
      <c r="B12" s="125" t="s">
        <v>26</v>
      </c>
      <c r="C12" s="124" t="s">
        <v>27</v>
      </c>
      <c r="D12" s="184">
        <v>240</v>
      </c>
      <c r="E12" s="303">
        <v>29.99</v>
      </c>
      <c r="F12" s="125">
        <v>750</v>
      </c>
      <c r="G12" s="125">
        <v>12</v>
      </c>
      <c r="H12" s="124"/>
      <c r="I12" s="184"/>
      <c r="J12" s="303"/>
      <c r="K12" s="125"/>
      <c r="L12" s="125"/>
      <c r="M12" s="125"/>
    </row>
    <row r="13" spans="1:13">
      <c r="A13" s="124" t="s">
        <v>28</v>
      </c>
      <c r="B13" s="125" t="s">
        <v>29</v>
      </c>
      <c r="C13" s="124" t="s">
        <v>8</v>
      </c>
      <c r="D13" s="184">
        <v>96</v>
      </c>
      <c r="E13" s="303">
        <v>15.98</v>
      </c>
      <c r="F13" s="125">
        <v>750</v>
      </c>
      <c r="G13" s="125">
        <v>12</v>
      </c>
      <c r="H13" s="124"/>
      <c r="I13" s="184"/>
      <c r="J13" s="303"/>
      <c r="K13" s="125"/>
      <c r="L13" s="125"/>
      <c r="M13" s="125"/>
    </row>
    <row r="14" spans="1:13">
      <c r="A14" s="124" t="s">
        <v>30</v>
      </c>
      <c r="B14" s="125" t="s">
        <v>31</v>
      </c>
      <c r="C14" s="124" t="s">
        <v>8</v>
      </c>
      <c r="D14" s="184">
        <v>48</v>
      </c>
      <c r="E14" s="303">
        <v>7.99</v>
      </c>
      <c r="F14" s="125">
        <v>750</v>
      </c>
      <c r="G14" s="125">
        <v>12</v>
      </c>
      <c r="H14" s="124"/>
      <c r="I14" s="184"/>
      <c r="J14" s="303"/>
      <c r="K14" s="125"/>
      <c r="L14" s="125"/>
      <c r="M14" s="125"/>
    </row>
    <row r="15" spans="1:13">
      <c r="A15" s="124" t="s">
        <v>30</v>
      </c>
      <c r="B15" s="125" t="s">
        <v>32</v>
      </c>
      <c r="C15" s="124" t="s">
        <v>8</v>
      </c>
      <c r="D15" s="184">
        <v>78</v>
      </c>
      <c r="E15" s="303">
        <v>12.99</v>
      </c>
      <c r="F15" s="125">
        <v>750</v>
      </c>
      <c r="G15" s="125">
        <v>12</v>
      </c>
      <c r="H15" s="124"/>
      <c r="I15" s="184"/>
      <c r="J15" s="303"/>
      <c r="K15" s="125"/>
      <c r="L15" s="125"/>
      <c r="M15" s="125"/>
    </row>
    <row r="16" spans="1:13">
      <c r="A16" s="124" t="s">
        <v>30</v>
      </c>
      <c r="B16" s="125" t="s">
        <v>33</v>
      </c>
      <c r="C16" s="124" t="s">
        <v>8</v>
      </c>
      <c r="D16" s="184">
        <v>96</v>
      </c>
      <c r="E16" s="303">
        <v>12.99</v>
      </c>
      <c r="F16" s="125">
        <v>750</v>
      </c>
      <c r="G16" s="125">
        <v>12</v>
      </c>
      <c r="H16" s="124"/>
      <c r="I16" s="184"/>
      <c r="J16" s="303"/>
      <c r="K16" s="125"/>
      <c r="L16" s="125"/>
      <c r="M16" s="125"/>
    </row>
    <row r="17" spans="1:13">
      <c r="A17" s="124" t="s">
        <v>30</v>
      </c>
      <c r="B17" s="125" t="s">
        <v>34</v>
      </c>
      <c r="C17" s="124" t="s">
        <v>8</v>
      </c>
      <c r="D17" s="184">
        <v>96</v>
      </c>
      <c r="E17" s="303">
        <v>12.99</v>
      </c>
      <c r="F17" s="125">
        <v>750</v>
      </c>
      <c r="G17" s="125">
        <v>12</v>
      </c>
      <c r="H17" s="124"/>
      <c r="I17" s="184"/>
      <c r="J17" s="303"/>
      <c r="K17" s="125"/>
      <c r="L17" s="125"/>
      <c r="M17" s="125"/>
    </row>
    <row r="18" spans="1:13">
      <c r="A18" s="124" t="s">
        <v>35</v>
      </c>
      <c r="B18" s="125" t="s">
        <v>36</v>
      </c>
      <c r="C18" s="124" t="s">
        <v>37</v>
      </c>
      <c r="D18" s="184">
        <v>210</v>
      </c>
      <c r="E18" s="303">
        <v>17.5</v>
      </c>
      <c r="F18" s="125">
        <v>750</v>
      </c>
      <c r="G18" s="125">
        <v>12</v>
      </c>
      <c r="H18" s="124"/>
      <c r="I18" s="184"/>
      <c r="J18" s="303"/>
      <c r="K18" s="125"/>
      <c r="L18" s="125"/>
      <c r="M18" s="125"/>
    </row>
    <row r="19" spans="1:13">
      <c r="A19" s="124" t="s">
        <v>35</v>
      </c>
      <c r="B19" s="125" t="s">
        <v>38</v>
      </c>
      <c r="C19" s="124" t="s">
        <v>37</v>
      </c>
      <c r="D19" s="184">
        <v>264</v>
      </c>
      <c r="E19" s="303">
        <v>22</v>
      </c>
      <c r="F19" s="125">
        <v>750</v>
      </c>
      <c r="G19" s="125">
        <v>12</v>
      </c>
      <c r="H19" s="124"/>
      <c r="I19" s="184"/>
      <c r="J19" s="303"/>
      <c r="K19" s="125"/>
      <c r="L19" s="125"/>
      <c r="M19" s="125"/>
    </row>
    <row r="20" spans="1:13">
      <c r="A20" s="124" t="s">
        <v>35</v>
      </c>
      <c r="B20" s="125" t="s">
        <v>39</v>
      </c>
      <c r="C20" s="124" t="s">
        <v>37</v>
      </c>
      <c r="D20" s="184">
        <v>360</v>
      </c>
      <c r="E20" s="303">
        <v>30</v>
      </c>
      <c r="F20" s="125">
        <v>750</v>
      </c>
      <c r="G20" s="125">
        <v>12</v>
      </c>
      <c r="H20" s="124"/>
      <c r="I20" s="184"/>
      <c r="J20" s="303"/>
      <c r="K20" s="125"/>
      <c r="L20" s="125"/>
      <c r="M20" s="125"/>
    </row>
    <row r="21" spans="1:13">
      <c r="A21" s="124" t="s">
        <v>35</v>
      </c>
      <c r="B21" s="125" t="s">
        <v>40</v>
      </c>
      <c r="C21" s="124" t="s">
        <v>37</v>
      </c>
      <c r="D21" s="184">
        <v>240</v>
      </c>
      <c r="E21" s="303">
        <v>20</v>
      </c>
      <c r="F21" s="125">
        <v>750</v>
      </c>
      <c r="G21" s="125">
        <v>12</v>
      </c>
      <c r="H21" s="124"/>
      <c r="I21" s="184"/>
      <c r="J21" s="303"/>
      <c r="K21" s="125"/>
      <c r="L21" s="125"/>
      <c r="M21" s="125"/>
    </row>
    <row r="22" spans="1:13">
      <c r="A22" s="124" t="s">
        <v>41</v>
      </c>
      <c r="B22" s="125" t="s">
        <v>42</v>
      </c>
      <c r="C22" s="124" t="s">
        <v>8</v>
      </c>
      <c r="D22" s="184">
        <v>144</v>
      </c>
      <c r="E22" s="303">
        <v>19.989999999999998</v>
      </c>
      <c r="F22" s="125">
        <v>750</v>
      </c>
      <c r="G22" s="125">
        <v>12</v>
      </c>
      <c r="H22" s="124"/>
      <c r="I22" s="184"/>
      <c r="J22" s="303"/>
      <c r="K22" s="125"/>
      <c r="L22" s="125"/>
      <c r="M22" s="125"/>
    </row>
    <row r="23" spans="1:13">
      <c r="A23" s="124" t="s">
        <v>43</v>
      </c>
      <c r="B23" s="125" t="s">
        <v>44</v>
      </c>
      <c r="C23" s="124">
        <v>2010</v>
      </c>
      <c r="D23" s="184">
        <v>240</v>
      </c>
      <c r="E23" s="303">
        <v>29.99</v>
      </c>
      <c r="F23" s="125">
        <v>750</v>
      </c>
      <c r="G23" s="125">
        <v>12</v>
      </c>
      <c r="H23" s="124"/>
      <c r="I23" s="184"/>
      <c r="J23" s="304"/>
      <c r="K23" s="125"/>
      <c r="L23" s="125"/>
      <c r="M23" s="125"/>
    </row>
    <row r="24" spans="1:13">
      <c r="A24" s="124" t="s">
        <v>43</v>
      </c>
      <c r="B24" s="125" t="s">
        <v>45</v>
      </c>
      <c r="C24" s="124" t="s">
        <v>8</v>
      </c>
      <c r="D24" s="184">
        <v>144</v>
      </c>
      <c r="E24" s="303">
        <v>19.989999999999998</v>
      </c>
      <c r="F24" s="125">
        <v>750</v>
      </c>
      <c r="G24" s="125">
        <v>12</v>
      </c>
      <c r="H24" s="124"/>
      <c r="I24" s="305"/>
      <c r="J24" s="303"/>
      <c r="K24" s="125"/>
      <c r="L24" s="125"/>
      <c r="M24" s="125"/>
    </row>
    <row r="25" spans="1:13">
      <c r="A25" s="124" t="s">
        <v>46</v>
      </c>
      <c r="B25" s="125" t="s">
        <v>47</v>
      </c>
      <c r="C25" s="124" t="s">
        <v>8</v>
      </c>
      <c r="D25" s="184">
        <v>90</v>
      </c>
      <c r="E25" s="303">
        <v>12.99</v>
      </c>
      <c r="F25" s="125">
        <v>750</v>
      </c>
      <c r="G25" s="125">
        <v>12</v>
      </c>
      <c r="H25" s="124"/>
      <c r="I25" s="184"/>
      <c r="J25" s="303"/>
      <c r="K25" s="125"/>
      <c r="L25" s="125"/>
      <c r="M25" s="125"/>
    </row>
    <row r="26" spans="1:13">
      <c r="A26" s="124" t="s">
        <v>1571</v>
      </c>
      <c r="B26" s="125" t="s">
        <v>117</v>
      </c>
      <c r="C26" s="124">
        <v>2017</v>
      </c>
      <c r="D26" s="184">
        <v>90</v>
      </c>
      <c r="E26" s="303">
        <v>14.98</v>
      </c>
      <c r="F26" s="125">
        <v>750</v>
      </c>
      <c r="G26" s="125">
        <v>12</v>
      </c>
      <c r="H26" s="124"/>
      <c r="I26" s="184"/>
      <c r="J26" s="303"/>
      <c r="K26" s="125"/>
      <c r="L26" s="125"/>
      <c r="M26" s="125"/>
    </row>
    <row r="27" spans="1:13">
      <c r="A27" s="124" t="s">
        <v>48</v>
      </c>
      <c r="B27" s="125" t="s">
        <v>49</v>
      </c>
      <c r="C27" s="124">
        <v>2014</v>
      </c>
      <c r="D27" s="184">
        <v>96</v>
      </c>
      <c r="E27" s="303">
        <v>15.99</v>
      </c>
      <c r="F27" s="125">
        <v>750</v>
      </c>
      <c r="G27" s="125">
        <v>12</v>
      </c>
      <c r="H27" s="124"/>
      <c r="I27" s="184"/>
      <c r="J27" s="303"/>
      <c r="K27" s="125"/>
      <c r="L27" s="125"/>
      <c r="M27" s="125"/>
    </row>
    <row r="28" spans="1:13">
      <c r="A28" s="126" t="s">
        <v>50</v>
      </c>
      <c r="B28" s="125" t="s">
        <v>51</v>
      </c>
      <c r="C28" s="124">
        <v>2019</v>
      </c>
      <c r="D28" s="184">
        <v>108</v>
      </c>
      <c r="E28" s="303">
        <v>9</v>
      </c>
      <c r="F28" s="125">
        <v>750</v>
      </c>
      <c r="G28" s="125">
        <v>12</v>
      </c>
      <c r="H28" s="124"/>
      <c r="I28" s="184"/>
      <c r="J28" s="303"/>
      <c r="K28" s="125"/>
      <c r="L28" s="125"/>
      <c r="M28" s="125"/>
    </row>
    <row r="29" spans="1:13">
      <c r="A29" s="124" t="s">
        <v>52</v>
      </c>
      <c r="B29" s="125" t="s">
        <v>47</v>
      </c>
      <c r="C29" s="124" t="s">
        <v>8</v>
      </c>
      <c r="D29" s="184">
        <v>78</v>
      </c>
      <c r="E29" s="303">
        <v>12.98</v>
      </c>
      <c r="F29" s="125">
        <v>750</v>
      </c>
      <c r="G29" s="125">
        <v>12</v>
      </c>
      <c r="H29" s="124"/>
      <c r="I29" s="184"/>
      <c r="J29" s="303"/>
      <c r="K29" s="125"/>
      <c r="L29" s="125"/>
      <c r="M29" s="125"/>
    </row>
    <row r="30" spans="1:13">
      <c r="A30" s="124" t="s">
        <v>53</v>
      </c>
      <c r="B30" s="125" t="s">
        <v>14</v>
      </c>
      <c r="C30" s="124">
        <v>2014</v>
      </c>
      <c r="D30" s="184">
        <v>240</v>
      </c>
      <c r="E30" s="303">
        <v>29.99</v>
      </c>
      <c r="F30" s="125">
        <v>750</v>
      </c>
      <c r="G30" s="125">
        <v>12</v>
      </c>
      <c r="H30" s="124"/>
      <c r="I30" s="184"/>
      <c r="J30" s="303"/>
      <c r="K30" s="125"/>
      <c r="L30" s="125"/>
      <c r="M30" s="125"/>
    </row>
    <row r="31" spans="1:13">
      <c r="A31" s="124" t="s">
        <v>53</v>
      </c>
      <c r="B31" s="125" t="s">
        <v>14</v>
      </c>
      <c r="C31" s="124">
        <v>2015</v>
      </c>
      <c r="D31" s="184">
        <v>288</v>
      </c>
      <c r="E31" s="303">
        <v>34.99</v>
      </c>
      <c r="F31" s="125">
        <v>750</v>
      </c>
      <c r="G31" s="125">
        <v>12</v>
      </c>
      <c r="H31" s="124"/>
      <c r="I31" s="184"/>
      <c r="J31" s="303"/>
      <c r="K31" s="125"/>
      <c r="L31" s="125"/>
      <c r="M31" s="125"/>
    </row>
    <row r="32" spans="1:13">
      <c r="A32" s="124" t="s">
        <v>54</v>
      </c>
      <c r="B32" s="125" t="s">
        <v>14</v>
      </c>
      <c r="C32" s="124" t="s">
        <v>8</v>
      </c>
      <c r="D32" s="184">
        <v>300</v>
      </c>
      <c r="E32" s="303">
        <v>39.979999999999997</v>
      </c>
      <c r="F32" s="125">
        <v>750</v>
      </c>
      <c r="G32" s="125">
        <v>12</v>
      </c>
      <c r="H32" s="124"/>
      <c r="I32" s="184"/>
      <c r="J32" s="303"/>
      <c r="K32" s="125"/>
      <c r="L32" s="125"/>
      <c r="M32" s="125"/>
    </row>
    <row r="33" spans="1:13">
      <c r="A33" s="124" t="s">
        <v>55</v>
      </c>
      <c r="B33" s="125" t="s">
        <v>56</v>
      </c>
      <c r="C33" s="124" t="s">
        <v>8</v>
      </c>
      <c r="D33" s="184">
        <v>120</v>
      </c>
      <c r="E33" s="303">
        <v>19.989999999999998</v>
      </c>
      <c r="F33" s="125">
        <v>750</v>
      </c>
      <c r="G33" s="125">
        <v>12</v>
      </c>
      <c r="H33" s="124"/>
      <c r="I33" s="184"/>
      <c r="J33" s="303"/>
      <c r="K33" s="125"/>
      <c r="L33" s="125"/>
      <c r="M33" s="125"/>
    </row>
    <row r="34" spans="1:13">
      <c r="A34" s="124" t="s">
        <v>57</v>
      </c>
      <c r="B34" s="125" t="s">
        <v>58</v>
      </c>
      <c r="C34" s="124" t="s">
        <v>8</v>
      </c>
      <c r="D34" s="184">
        <v>90</v>
      </c>
      <c r="E34" s="303">
        <v>14.98</v>
      </c>
      <c r="F34" s="125">
        <v>750</v>
      </c>
      <c r="G34" s="125">
        <v>12</v>
      </c>
      <c r="H34" s="124"/>
      <c r="I34" s="184"/>
      <c r="J34" s="303"/>
      <c r="K34" s="125"/>
      <c r="L34" s="125"/>
      <c r="M34" s="125"/>
    </row>
    <row r="35" spans="1:13">
      <c r="A35" s="124" t="s">
        <v>59</v>
      </c>
      <c r="B35" s="125" t="s">
        <v>60</v>
      </c>
      <c r="C35" s="124" t="s">
        <v>8</v>
      </c>
      <c r="D35" s="184">
        <v>78</v>
      </c>
      <c r="E35" s="303">
        <v>12.99</v>
      </c>
      <c r="F35" s="125">
        <v>750</v>
      </c>
      <c r="G35" s="125">
        <v>12</v>
      </c>
      <c r="H35" s="124"/>
      <c r="I35" s="184"/>
      <c r="J35" s="303"/>
      <c r="K35" s="125"/>
      <c r="L35" s="125"/>
      <c r="M35" s="125"/>
    </row>
    <row r="36" spans="1:13">
      <c r="A36" s="124" t="s">
        <v>59</v>
      </c>
      <c r="B36" s="125" t="s">
        <v>61</v>
      </c>
      <c r="C36" s="124" t="s">
        <v>8</v>
      </c>
      <c r="D36" s="184">
        <v>60</v>
      </c>
      <c r="E36" s="303">
        <v>9.99</v>
      </c>
      <c r="F36" s="125">
        <v>750</v>
      </c>
      <c r="G36" s="125">
        <v>12</v>
      </c>
      <c r="H36" s="124"/>
      <c r="I36" s="184"/>
      <c r="J36" s="303"/>
      <c r="K36" s="125"/>
      <c r="L36" s="125"/>
      <c r="M36" s="125"/>
    </row>
    <row r="37" spans="1:13">
      <c r="A37" s="124" t="s">
        <v>59</v>
      </c>
      <c r="B37" s="125" t="s">
        <v>62</v>
      </c>
      <c r="C37" s="124" t="s">
        <v>8</v>
      </c>
      <c r="D37" s="184">
        <v>28</v>
      </c>
      <c r="E37" s="303">
        <v>2.99</v>
      </c>
      <c r="F37" s="125">
        <v>750</v>
      </c>
      <c r="G37" s="125">
        <v>12</v>
      </c>
      <c r="H37" s="124"/>
      <c r="I37" s="184"/>
      <c r="J37" s="303"/>
      <c r="K37" s="125"/>
      <c r="L37" s="125"/>
      <c r="M37" s="125"/>
    </row>
    <row r="38" spans="1:13">
      <c r="A38" s="124" t="s">
        <v>59</v>
      </c>
      <c r="B38" s="125" t="s">
        <v>63</v>
      </c>
      <c r="C38" s="124" t="s">
        <v>8</v>
      </c>
      <c r="D38" s="184">
        <v>78</v>
      </c>
      <c r="E38" s="303">
        <v>9.99</v>
      </c>
      <c r="F38" s="125">
        <v>750</v>
      </c>
      <c r="G38" s="125">
        <v>12</v>
      </c>
      <c r="H38" s="124"/>
      <c r="I38" s="184"/>
      <c r="J38" s="303"/>
      <c r="K38" s="125"/>
      <c r="L38" s="125"/>
      <c r="M38" s="125"/>
    </row>
    <row r="39" spans="1:13">
      <c r="A39" s="124" t="s">
        <v>59</v>
      </c>
      <c r="B39" s="125" t="s">
        <v>64</v>
      </c>
      <c r="C39" s="124" t="s">
        <v>8</v>
      </c>
      <c r="D39" s="184">
        <v>28</v>
      </c>
      <c r="E39" s="303">
        <v>2.99</v>
      </c>
      <c r="F39" s="125">
        <v>750</v>
      </c>
      <c r="G39" s="125">
        <v>12</v>
      </c>
      <c r="H39" s="124"/>
      <c r="I39" s="184"/>
      <c r="J39" s="303"/>
      <c r="K39" s="125"/>
      <c r="L39" s="125"/>
      <c r="M39" s="125"/>
    </row>
    <row r="40" spans="1:13">
      <c r="A40" s="124" t="s">
        <v>59</v>
      </c>
      <c r="B40" s="125" t="s">
        <v>11</v>
      </c>
      <c r="C40" s="124" t="s">
        <v>8</v>
      </c>
      <c r="D40" s="184">
        <v>78</v>
      </c>
      <c r="E40" s="303">
        <v>12.99</v>
      </c>
      <c r="F40" s="125">
        <v>750</v>
      </c>
      <c r="G40" s="125">
        <v>12</v>
      </c>
      <c r="H40" s="124"/>
      <c r="I40" s="184"/>
      <c r="J40" s="303"/>
      <c r="K40" s="125"/>
      <c r="L40" s="125"/>
      <c r="M40" s="125"/>
    </row>
    <row r="41" spans="1:13">
      <c r="A41" s="124" t="s">
        <v>59</v>
      </c>
      <c r="B41" s="125" t="s">
        <v>65</v>
      </c>
      <c r="C41" s="124" t="s">
        <v>8</v>
      </c>
      <c r="D41" s="184">
        <v>150</v>
      </c>
      <c r="E41" s="303">
        <v>19.989999999999998</v>
      </c>
      <c r="F41" s="125">
        <v>750</v>
      </c>
      <c r="G41" s="125">
        <v>12</v>
      </c>
      <c r="H41" s="124"/>
      <c r="I41" s="184"/>
      <c r="J41" s="303"/>
      <c r="K41" s="125"/>
      <c r="L41" s="125"/>
      <c r="M41" s="125"/>
    </row>
    <row r="42" spans="1:13">
      <c r="A42" s="124" t="s">
        <v>66</v>
      </c>
      <c r="B42" s="125" t="s">
        <v>67</v>
      </c>
      <c r="C42" s="124">
        <v>2013</v>
      </c>
      <c r="D42" s="184">
        <v>200</v>
      </c>
      <c r="E42" s="303">
        <v>49.99</v>
      </c>
      <c r="F42" s="125">
        <v>750</v>
      </c>
      <c r="G42" s="125">
        <v>6</v>
      </c>
      <c r="H42" s="124"/>
      <c r="I42" s="184"/>
      <c r="J42" s="303"/>
      <c r="K42" s="125"/>
      <c r="L42" s="125"/>
      <c r="M42" s="125"/>
    </row>
    <row r="43" spans="1:13">
      <c r="A43" s="124" t="s">
        <v>66</v>
      </c>
      <c r="B43" s="125" t="s">
        <v>68</v>
      </c>
      <c r="C43" s="124" t="s">
        <v>8</v>
      </c>
      <c r="D43" s="184">
        <v>96</v>
      </c>
      <c r="E43" s="303">
        <v>15.99</v>
      </c>
      <c r="F43" s="125">
        <v>750</v>
      </c>
      <c r="G43" s="125">
        <v>12</v>
      </c>
      <c r="H43" s="124"/>
      <c r="I43" s="184"/>
      <c r="J43" s="303"/>
      <c r="K43" s="125"/>
      <c r="L43" s="125"/>
      <c r="M43" s="125"/>
    </row>
    <row r="44" spans="1:13">
      <c r="A44" s="124" t="s">
        <v>69</v>
      </c>
      <c r="B44" s="125" t="s">
        <v>70</v>
      </c>
      <c r="C44" s="124">
        <v>2011</v>
      </c>
      <c r="D44" s="184">
        <v>120</v>
      </c>
      <c r="E44" s="303">
        <v>19.98</v>
      </c>
      <c r="F44" s="125">
        <v>750</v>
      </c>
      <c r="G44" s="125">
        <v>12</v>
      </c>
      <c r="H44" s="124"/>
      <c r="I44" s="184"/>
      <c r="J44" s="303"/>
      <c r="K44" s="125"/>
      <c r="L44" s="125"/>
      <c r="M44" s="125"/>
    </row>
    <row r="45" spans="1:13">
      <c r="A45" s="124" t="s">
        <v>69</v>
      </c>
      <c r="B45" s="125" t="s">
        <v>68</v>
      </c>
      <c r="C45" s="124">
        <v>2014</v>
      </c>
      <c r="D45" s="184">
        <v>96</v>
      </c>
      <c r="E45" s="303">
        <v>15.99</v>
      </c>
      <c r="F45" s="125">
        <v>750</v>
      </c>
      <c r="G45" s="125">
        <v>12</v>
      </c>
      <c r="H45" s="124"/>
      <c r="I45" s="184"/>
      <c r="J45" s="303"/>
      <c r="K45" s="125"/>
      <c r="L45" s="125"/>
      <c r="M45" s="125"/>
    </row>
    <row r="46" spans="1:13">
      <c r="A46" s="124" t="s">
        <v>69</v>
      </c>
      <c r="B46" s="125" t="s">
        <v>70</v>
      </c>
      <c r="C46" s="124">
        <v>2013</v>
      </c>
      <c r="D46" s="184">
        <v>144</v>
      </c>
      <c r="E46" s="303">
        <v>19.98</v>
      </c>
      <c r="F46" s="125">
        <v>750</v>
      </c>
      <c r="G46" s="125">
        <v>12</v>
      </c>
      <c r="H46" s="124"/>
      <c r="I46" s="184"/>
      <c r="J46" s="303"/>
      <c r="K46" s="125"/>
      <c r="L46" s="125"/>
      <c r="M46" s="125"/>
    </row>
    <row r="47" spans="1:13">
      <c r="A47" s="124" t="s">
        <v>69</v>
      </c>
      <c r="B47" s="125" t="s">
        <v>70</v>
      </c>
      <c r="C47" s="124">
        <v>2015</v>
      </c>
      <c r="D47" s="184">
        <v>144</v>
      </c>
      <c r="E47" s="303">
        <v>19.98</v>
      </c>
      <c r="F47" s="125">
        <v>750</v>
      </c>
      <c r="G47" s="125">
        <v>12</v>
      </c>
      <c r="H47" s="124"/>
      <c r="I47" s="184"/>
      <c r="J47" s="303"/>
      <c r="K47" s="125"/>
      <c r="L47" s="125"/>
      <c r="M47" s="125"/>
    </row>
    <row r="48" spans="1:13">
      <c r="A48" s="124" t="s">
        <v>71</v>
      </c>
      <c r="B48" s="125" t="s">
        <v>72</v>
      </c>
      <c r="C48" s="124">
        <v>2010</v>
      </c>
      <c r="D48" s="184">
        <v>144</v>
      </c>
      <c r="E48" s="303">
        <v>19.989999999999998</v>
      </c>
      <c r="F48" s="125">
        <v>750</v>
      </c>
      <c r="G48" s="125">
        <v>12</v>
      </c>
      <c r="H48" s="124"/>
      <c r="I48" s="184"/>
      <c r="J48" s="303"/>
      <c r="K48" s="125"/>
      <c r="L48" s="125"/>
      <c r="M48" s="125"/>
    </row>
    <row r="49" spans="1:13">
      <c r="A49" s="124" t="s">
        <v>71</v>
      </c>
      <c r="B49" s="125" t="s">
        <v>68</v>
      </c>
      <c r="C49" s="124">
        <v>2014</v>
      </c>
      <c r="D49" s="184">
        <v>120</v>
      </c>
      <c r="E49" s="303">
        <v>18.989999999999998</v>
      </c>
      <c r="F49" s="125">
        <v>750</v>
      </c>
      <c r="G49" s="125">
        <v>12</v>
      </c>
      <c r="H49" s="124"/>
      <c r="I49" s="184"/>
      <c r="J49" s="303"/>
      <c r="K49" s="125"/>
      <c r="L49" s="125"/>
      <c r="M49" s="125"/>
    </row>
    <row r="50" spans="1:13">
      <c r="A50" s="124" t="s">
        <v>71</v>
      </c>
      <c r="B50" s="125" t="s">
        <v>68</v>
      </c>
      <c r="C50" s="124">
        <v>2016</v>
      </c>
      <c r="D50" s="184">
        <v>132</v>
      </c>
      <c r="E50" s="303">
        <v>18.989999999999998</v>
      </c>
      <c r="F50" s="125">
        <v>750</v>
      </c>
      <c r="G50" s="125">
        <v>12</v>
      </c>
      <c r="H50" s="124"/>
      <c r="I50" s="184"/>
      <c r="J50" s="303"/>
      <c r="K50" s="125"/>
      <c r="L50" s="125"/>
      <c r="M50" s="125"/>
    </row>
    <row r="51" spans="1:13">
      <c r="A51" s="124" t="s">
        <v>71</v>
      </c>
      <c r="B51" s="125" t="s">
        <v>70</v>
      </c>
      <c r="C51" s="124">
        <v>2015</v>
      </c>
      <c r="D51" s="184">
        <v>156</v>
      </c>
      <c r="E51" s="303">
        <v>19.989999999999998</v>
      </c>
      <c r="F51" s="125">
        <v>750</v>
      </c>
      <c r="G51" s="125">
        <v>12</v>
      </c>
      <c r="H51" s="124"/>
      <c r="I51" s="184"/>
      <c r="J51" s="303"/>
      <c r="K51" s="125"/>
      <c r="L51" s="125"/>
      <c r="M51" s="125"/>
    </row>
    <row r="52" spans="1:13">
      <c r="A52" s="124" t="s">
        <v>73</v>
      </c>
      <c r="B52" s="125" t="s">
        <v>18</v>
      </c>
      <c r="C52" s="124">
        <v>2018</v>
      </c>
      <c r="D52" s="184">
        <v>78</v>
      </c>
      <c r="E52" s="303">
        <v>12.99</v>
      </c>
      <c r="F52" s="125">
        <v>750</v>
      </c>
      <c r="G52" s="125">
        <v>12</v>
      </c>
      <c r="H52" s="124"/>
      <c r="I52" s="184"/>
      <c r="J52" s="303"/>
      <c r="K52" s="125"/>
      <c r="L52" s="125"/>
      <c r="M52" s="125"/>
    </row>
    <row r="53" spans="1:13">
      <c r="A53" s="124" t="s">
        <v>73</v>
      </c>
      <c r="B53" s="125" t="s">
        <v>18</v>
      </c>
      <c r="C53" s="124">
        <v>2019</v>
      </c>
      <c r="D53" s="184">
        <v>78</v>
      </c>
      <c r="E53" s="303">
        <v>12.99</v>
      </c>
      <c r="F53" s="125">
        <v>750</v>
      </c>
      <c r="G53" s="125">
        <v>12</v>
      </c>
      <c r="H53" s="124"/>
      <c r="I53" s="184"/>
      <c r="J53" s="303"/>
      <c r="K53" s="125"/>
      <c r="L53" s="125"/>
      <c r="M53" s="125"/>
    </row>
    <row r="54" spans="1:13">
      <c r="A54" s="124" t="s">
        <v>74</v>
      </c>
      <c r="B54" s="125" t="s">
        <v>18</v>
      </c>
      <c r="C54" s="124">
        <v>2018</v>
      </c>
      <c r="D54" s="184">
        <v>72</v>
      </c>
      <c r="E54" s="303">
        <v>11.99</v>
      </c>
      <c r="F54" s="125">
        <v>750</v>
      </c>
      <c r="G54" s="125">
        <v>12</v>
      </c>
      <c r="H54" s="124"/>
      <c r="I54" s="184"/>
      <c r="J54" s="303"/>
      <c r="K54" s="125"/>
      <c r="L54" s="125"/>
      <c r="M54" s="125"/>
    </row>
    <row r="55" spans="1:13">
      <c r="A55" s="124" t="s">
        <v>75</v>
      </c>
      <c r="B55" s="125" t="s">
        <v>76</v>
      </c>
      <c r="C55" s="124">
        <v>2016</v>
      </c>
      <c r="D55" s="184">
        <v>78</v>
      </c>
      <c r="E55" s="303">
        <v>12.98</v>
      </c>
      <c r="F55" s="125">
        <v>750</v>
      </c>
      <c r="G55" s="125">
        <v>12</v>
      </c>
      <c r="H55" s="124"/>
      <c r="I55" s="184"/>
      <c r="J55" s="303"/>
      <c r="K55" s="125"/>
      <c r="L55" s="125"/>
      <c r="M55" s="125"/>
    </row>
    <row r="56" spans="1:13">
      <c r="A56" s="124" t="s">
        <v>77</v>
      </c>
      <c r="B56" s="125" t="s">
        <v>29</v>
      </c>
      <c r="C56" s="124" t="s">
        <v>8</v>
      </c>
      <c r="D56" s="184">
        <v>108</v>
      </c>
      <c r="E56" s="303">
        <v>14.99</v>
      </c>
      <c r="F56" s="125">
        <v>750</v>
      </c>
      <c r="G56" s="125">
        <v>12</v>
      </c>
      <c r="H56" s="124"/>
      <c r="I56" s="184"/>
      <c r="J56" s="303"/>
      <c r="K56" s="125"/>
      <c r="L56" s="125"/>
      <c r="M56" s="125"/>
    </row>
    <row r="57" spans="1:13">
      <c r="A57" s="124" t="s">
        <v>78</v>
      </c>
      <c r="B57" s="125" t="s">
        <v>29</v>
      </c>
      <c r="C57" s="124" t="s">
        <v>8</v>
      </c>
      <c r="D57" s="184">
        <v>108</v>
      </c>
      <c r="E57" s="303">
        <v>17.989999999999998</v>
      </c>
      <c r="F57" s="125">
        <v>750</v>
      </c>
      <c r="G57" s="125">
        <v>12</v>
      </c>
      <c r="H57" s="124"/>
      <c r="I57" s="184"/>
      <c r="J57" s="303"/>
      <c r="K57" s="125"/>
      <c r="L57" s="125"/>
      <c r="M57" s="125"/>
    </row>
    <row r="58" spans="1:13">
      <c r="A58" s="126" t="s">
        <v>79</v>
      </c>
      <c r="B58" s="125" t="s">
        <v>80</v>
      </c>
      <c r="C58" s="124">
        <v>2015</v>
      </c>
      <c r="D58" s="184">
        <v>144</v>
      </c>
      <c r="E58" s="303">
        <v>12</v>
      </c>
      <c r="F58" s="125">
        <v>750</v>
      </c>
      <c r="G58" s="125">
        <v>12</v>
      </c>
      <c r="H58" s="124"/>
      <c r="I58" s="184"/>
      <c r="J58" s="303"/>
      <c r="K58" s="125"/>
      <c r="L58" s="125"/>
      <c r="M58" s="125"/>
    </row>
    <row r="59" spans="1:13">
      <c r="A59" s="124" t="s">
        <v>81</v>
      </c>
      <c r="B59" s="125" t="s">
        <v>82</v>
      </c>
      <c r="C59" s="124" t="s">
        <v>8</v>
      </c>
      <c r="D59" s="184">
        <v>96</v>
      </c>
      <c r="E59" s="303">
        <v>14.99</v>
      </c>
      <c r="F59" s="125">
        <v>750</v>
      </c>
      <c r="G59" s="125">
        <v>12</v>
      </c>
      <c r="H59" s="124"/>
      <c r="I59" s="184"/>
      <c r="J59" s="303"/>
      <c r="K59" s="125"/>
      <c r="L59" s="125"/>
      <c r="M59" s="125"/>
    </row>
    <row r="60" spans="1:13">
      <c r="A60" s="124" t="s">
        <v>81</v>
      </c>
      <c r="B60" s="125" t="s">
        <v>83</v>
      </c>
      <c r="C60" s="124" t="s">
        <v>8</v>
      </c>
      <c r="D60" s="184">
        <v>96</v>
      </c>
      <c r="E60" s="303">
        <v>14.99</v>
      </c>
      <c r="F60" s="125">
        <v>750</v>
      </c>
      <c r="G60" s="125">
        <v>12</v>
      </c>
      <c r="H60" s="124"/>
      <c r="I60" s="184"/>
      <c r="J60" s="303"/>
      <c r="K60" s="125"/>
      <c r="L60" s="125"/>
      <c r="M60" s="125"/>
    </row>
    <row r="61" spans="1:13">
      <c r="A61" s="124" t="s">
        <v>84</v>
      </c>
      <c r="B61" s="125" t="s">
        <v>29</v>
      </c>
      <c r="C61" s="124" t="s">
        <v>8</v>
      </c>
      <c r="D61" s="184">
        <v>84</v>
      </c>
      <c r="E61" s="303">
        <v>12.99</v>
      </c>
      <c r="F61" s="125">
        <v>750</v>
      </c>
      <c r="G61" s="125">
        <v>12</v>
      </c>
      <c r="H61" s="124"/>
      <c r="I61" s="184"/>
      <c r="J61" s="303"/>
      <c r="K61" s="125"/>
      <c r="L61" s="125"/>
      <c r="M61" s="125"/>
    </row>
    <row r="62" spans="1:13">
      <c r="A62" s="124" t="s">
        <v>85</v>
      </c>
      <c r="B62" s="125" t="s">
        <v>86</v>
      </c>
      <c r="C62" s="124" t="s">
        <v>8</v>
      </c>
      <c r="D62" s="184">
        <v>120</v>
      </c>
      <c r="E62" s="303">
        <v>19.98</v>
      </c>
      <c r="F62" s="125">
        <v>750</v>
      </c>
      <c r="G62" s="125">
        <v>12</v>
      </c>
      <c r="H62" s="124"/>
      <c r="I62" s="184"/>
      <c r="J62" s="303"/>
      <c r="K62" s="125"/>
      <c r="L62" s="125"/>
      <c r="M62" s="125"/>
    </row>
    <row r="63" spans="1:13">
      <c r="A63" s="124" t="s">
        <v>87</v>
      </c>
      <c r="B63" s="125" t="s">
        <v>88</v>
      </c>
      <c r="C63" s="124" t="s">
        <v>8</v>
      </c>
      <c r="D63" s="184">
        <v>78</v>
      </c>
      <c r="E63" s="303">
        <v>12.99</v>
      </c>
      <c r="F63" s="125">
        <v>750</v>
      </c>
      <c r="G63" s="125">
        <v>12</v>
      </c>
      <c r="H63" s="124"/>
      <c r="I63" s="184"/>
      <c r="J63" s="303"/>
      <c r="K63" s="125"/>
      <c r="L63" s="125"/>
      <c r="M63" s="125"/>
    </row>
    <row r="64" spans="1:13">
      <c r="A64" s="124" t="s">
        <v>87</v>
      </c>
      <c r="B64" s="125" t="s">
        <v>89</v>
      </c>
      <c r="C64" s="124" t="s">
        <v>8</v>
      </c>
      <c r="D64" s="184">
        <v>78</v>
      </c>
      <c r="E64" s="303">
        <v>12.99</v>
      </c>
      <c r="F64" s="125">
        <v>750</v>
      </c>
      <c r="G64" s="125">
        <v>12</v>
      </c>
      <c r="H64" s="124"/>
      <c r="I64" s="184"/>
      <c r="J64" s="303"/>
      <c r="K64" s="125"/>
      <c r="L64" s="125"/>
      <c r="M64" s="125"/>
    </row>
    <row r="65" spans="1:13">
      <c r="A65" s="126" t="s">
        <v>90</v>
      </c>
      <c r="B65" s="125" t="s">
        <v>68</v>
      </c>
      <c r="C65" s="124">
        <v>2017</v>
      </c>
      <c r="D65" s="184">
        <v>108</v>
      </c>
      <c r="E65" s="303">
        <v>9</v>
      </c>
      <c r="F65" s="125">
        <v>750</v>
      </c>
      <c r="G65" s="125">
        <v>12</v>
      </c>
      <c r="H65" s="124"/>
      <c r="I65" s="184"/>
      <c r="J65" s="303"/>
      <c r="K65" s="125"/>
      <c r="L65" s="125"/>
      <c r="M65" s="125"/>
    </row>
    <row r="66" spans="1:13">
      <c r="A66" s="124" t="s">
        <v>91</v>
      </c>
      <c r="B66" s="125" t="s">
        <v>92</v>
      </c>
      <c r="C66" s="124" t="s">
        <v>8</v>
      </c>
      <c r="D66" s="184">
        <v>156</v>
      </c>
      <c r="E66" s="303">
        <v>19.989999999999998</v>
      </c>
      <c r="F66" s="125">
        <v>750</v>
      </c>
      <c r="G66" s="125">
        <v>12</v>
      </c>
      <c r="H66" s="124"/>
      <c r="I66" s="184"/>
      <c r="J66" s="303"/>
      <c r="K66" s="125"/>
      <c r="L66" s="125"/>
      <c r="M66" s="125"/>
    </row>
    <row r="67" spans="1:13">
      <c r="A67" s="124" t="s">
        <v>93</v>
      </c>
      <c r="B67" s="125" t="s">
        <v>94</v>
      </c>
      <c r="C67" s="124" t="s">
        <v>37</v>
      </c>
      <c r="D67" s="184">
        <v>252</v>
      </c>
      <c r="E67" s="303">
        <v>21</v>
      </c>
      <c r="F67" s="125">
        <v>750</v>
      </c>
      <c r="G67" s="125">
        <v>12</v>
      </c>
      <c r="H67" s="124"/>
      <c r="I67" s="184"/>
      <c r="J67" s="303"/>
      <c r="K67" s="125"/>
      <c r="L67" s="125"/>
      <c r="M67" s="125"/>
    </row>
    <row r="68" spans="1:13">
      <c r="A68" s="124" t="s">
        <v>95</v>
      </c>
      <c r="B68" s="125" t="s">
        <v>12</v>
      </c>
      <c r="C68" s="124">
        <v>2017</v>
      </c>
      <c r="D68" s="184">
        <v>90</v>
      </c>
      <c r="E68" s="303">
        <v>14.98</v>
      </c>
      <c r="F68" s="125">
        <v>750</v>
      </c>
      <c r="G68" s="125">
        <v>12</v>
      </c>
      <c r="H68" s="124"/>
      <c r="I68" s="184"/>
      <c r="J68" s="303"/>
      <c r="K68" s="125"/>
      <c r="L68" s="125"/>
      <c r="M68" s="125"/>
    </row>
    <row r="69" spans="1:13">
      <c r="A69" s="124" t="s">
        <v>96</v>
      </c>
      <c r="B69" s="125" t="s">
        <v>97</v>
      </c>
      <c r="C69" s="124" t="s">
        <v>27</v>
      </c>
      <c r="D69" s="184">
        <v>78</v>
      </c>
      <c r="E69" s="303">
        <v>12.99</v>
      </c>
      <c r="F69" s="125">
        <v>750</v>
      </c>
      <c r="G69" s="125">
        <v>12</v>
      </c>
      <c r="H69" s="124"/>
      <c r="I69" s="184"/>
      <c r="J69" s="303"/>
      <c r="K69" s="125"/>
      <c r="L69" s="125"/>
      <c r="M69" s="125"/>
    </row>
    <row r="70" spans="1:13">
      <c r="A70" s="124" t="s">
        <v>98</v>
      </c>
      <c r="B70" s="125" t="s">
        <v>88</v>
      </c>
      <c r="C70" s="124" t="s">
        <v>8</v>
      </c>
      <c r="D70" s="184">
        <v>90</v>
      </c>
      <c r="E70" s="303">
        <v>14.98</v>
      </c>
      <c r="F70" s="125">
        <v>750</v>
      </c>
      <c r="G70" s="125">
        <v>12</v>
      </c>
      <c r="H70" s="124"/>
      <c r="I70" s="184"/>
      <c r="J70" s="303"/>
      <c r="K70" s="125"/>
      <c r="L70" s="125"/>
      <c r="M70" s="125"/>
    </row>
    <row r="71" spans="1:13">
      <c r="A71" s="124" t="s">
        <v>99</v>
      </c>
      <c r="B71" s="125" t="s">
        <v>100</v>
      </c>
      <c r="C71" s="124" t="s">
        <v>8</v>
      </c>
      <c r="D71" s="184">
        <v>90</v>
      </c>
      <c r="E71" s="303">
        <v>14.99</v>
      </c>
      <c r="F71" s="125">
        <v>750</v>
      </c>
      <c r="G71" s="125">
        <v>12</v>
      </c>
      <c r="H71" s="124"/>
      <c r="I71" s="184"/>
      <c r="J71" s="303"/>
      <c r="K71" s="125"/>
      <c r="L71" s="125"/>
      <c r="M71" s="125"/>
    </row>
    <row r="72" spans="1:13" ht="25.5">
      <c r="A72" s="126" t="s">
        <v>101</v>
      </c>
      <c r="B72" s="125" t="s">
        <v>102</v>
      </c>
      <c r="C72" s="124">
        <v>2016</v>
      </c>
      <c r="D72" s="184">
        <v>120</v>
      </c>
      <c r="E72" s="303">
        <v>10</v>
      </c>
      <c r="F72" s="125">
        <v>750</v>
      </c>
      <c r="G72" s="125">
        <v>12</v>
      </c>
      <c r="H72" s="124"/>
      <c r="I72" s="184"/>
      <c r="J72" s="303"/>
      <c r="K72" s="125"/>
      <c r="L72" s="125"/>
      <c r="M72" s="125"/>
    </row>
    <row r="73" spans="1:13">
      <c r="A73" s="124" t="s">
        <v>103</v>
      </c>
      <c r="B73" s="125" t="s">
        <v>104</v>
      </c>
      <c r="C73" s="124" t="s">
        <v>8</v>
      </c>
      <c r="D73" s="184">
        <v>60</v>
      </c>
      <c r="E73" s="303">
        <v>9.99</v>
      </c>
      <c r="F73" s="125">
        <v>750</v>
      </c>
      <c r="G73" s="125">
        <v>12</v>
      </c>
      <c r="H73" s="124"/>
      <c r="I73" s="184"/>
      <c r="J73" s="303"/>
      <c r="K73" s="125"/>
      <c r="L73" s="125"/>
      <c r="M73" s="125"/>
    </row>
    <row r="74" spans="1:13">
      <c r="A74" s="124" t="s">
        <v>103</v>
      </c>
      <c r="B74" s="125" t="s">
        <v>105</v>
      </c>
      <c r="C74" s="124" t="s">
        <v>8</v>
      </c>
      <c r="D74" s="184">
        <v>132</v>
      </c>
      <c r="E74" s="303">
        <v>17.989999999999998</v>
      </c>
      <c r="F74" s="125">
        <v>750</v>
      </c>
      <c r="G74" s="125">
        <v>12</v>
      </c>
      <c r="H74" s="124"/>
      <c r="I74" s="184"/>
      <c r="J74" s="303"/>
      <c r="K74" s="125"/>
      <c r="L74" s="125"/>
      <c r="M74" s="125"/>
    </row>
    <row r="75" spans="1:13" ht="25.5">
      <c r="A75" s="126" t="s">
        <v>106</v>
      </c>
      <c r="B75" s="125" t="s">
        <v>107</v>
      </c>
      <c r="C75" s="124">
        <v>2017</v>
      </c>
      <c r="D75" s="184">
        <v>144</v>
      </c>
      <c r="E75" s="303">
        <v>12</v>
      </c>
      <c r="F75" s="125">
        <v>750</v>
      </c>
      <c r="G75" s="125">
        <v>12</v>
      </c>
      <c r="H75" s="124"/>
      <c r="I75" s="184"/>
      <c r="J75" s="303"/>
      <c r="K75" s="125"/>
      <c r="L75" s="125"/>
      <c r="M75" s="125"/>
    </row>
    <row r="76" spans="1:13">
      <c r="A76" s="124" t="s">
        <v>108</v>
      </c>
      <c r="B76" s="125" t="s">
        <v>109</v>
      </c>
      <c r="C76" s="124" t="s">
        <v>8</v>
      </c>
      <c r="D76" s="184">
        <v>120</v>
      </c>
      <c r="E76" s="303">
        <v>19.989999999999998</v>
      </c>
      <c r="F76" s="125">
        <v>750</v>
      </c>
      <c r="G76" s="125">
        <v>12</v>
      </c>
      <c r="H76" s="124"/>
      <c r="I76" s="184"/>
      <c r="J76" s="303"/>
      <c r="K76" s="125"/>
      <c r="L76" s="125"/>
      <c r="M76" s="125"/>
    </row>
    <row r="77" spans="1:13">
      <c r="A77" s="124" t="s">
        <v>108</v>
      </c>
      <c r="B77" s="126" t="s">
        <v>110</v>
      </c>
      <c r="C77" s="124" t="s">
        <v>8</v>
      </c>
      <c r="D77" s="184">
        <v>96</v>
      </c>
      <c r="E77" s="303">
        <v>15.99</v>
      </c>
      <c r="F77" s="125">
        <v>750</v>
      </c>
      <c r="G77" s="125">
        <v>12</v>
      </c>
      <c r="H77" s="124"/>
      <c r="I77" s="184"/>
      <c r="J77" s="303"/>
      <c r="K77" s="125"/>
      <c r="L77" s="125"/>
      <c r="M77" s="125"/>
    </row>
    <row r="78" spans="1:13">
      <c r="A78" s="124" t="s">
        <v>111</v>
      </c>
      <c r="B78" s="125" t="s">
        <v>112</v>
      </c>
      <c r="C78" s="124">
        <v>2018</v>
      </c>
      <c r="D78" s="184">
        <v>240</v>
      </c>
      <c r="E78" s="303">
        <v>29.99</v>
      </c>
      <c r="F78" s="125">
        <v>750</v>
      </c>
      <c r="G78" s="125">
        <v>12</v>
      </c>
      <c r="H78" s="124"/>
      <c r="I78" s="184"/>
      <c r="J78" s="303"/>
      <c r="K78" s="125"/>
      <c r="L78" s="125"/>
      <c r="M78" s="125"/>
    </row>
    <row r="79" spans="1:13">
      <c r="A79" s="124" t="s">
        <v>113</v>
      </c>
      <c r="B79" s="125" t="s">
        <v>114</v>
      </c>
      <c r="C79" s="124" t="s">
        <v>8</v>
      </c>
      <c r="D79" s="184">
        <v>90</v>
      </c>
      <c r="E79" s="303">
        <v>14.99</v>
      </c>
      <c r="F79" s="125">
        <v>750</v>
      </c>
      <c r="G79" s="125">
        <v>12</v>
      </c>
      <c r="H79" s="124"/>
      <c r="I79" s="184"/>
      <c r="J79" s="303"/>
      <c r="K79" s="125"/>
      <c r="L79" s="125"/>
      <c r="M79" s="125"/>
    </row>
    <row r="80" spans="1:13">
      <c r="A80" s="124" t="s">
        <v>115</v>
      </c>
      <c r="B80" s="125" t="s">
        <v>116</v>
      </c>
      <c r="C80" s="124" t="s">
        <v>8</v>
      </c>
      <c r="D80" s="184">
        <v>78</v>
      </c>
      <c r="E80" s="303">
        <v>12.99</v>
      </c>
      <c r="F80" s="125">
        <v>750</v>
      </c>
      <c r="G80" s="125">
        <v>12</v>
      </c>
      <c r="H80" s="124"/>
      <c r="I80" s="184"/>
      <c r="J80" s="303"/>
      <c r="K80" s="125"/>
      <c r="L80" s="125"/>
      <c r="M80" s="306"/>
    </row>
    <row r="81" spans="1:13">
      <c r="A81" s="124" t="s">
        <v>115</v>
      </c>
      <c r="B81" s="125" t="s">
        <v>12</v>
      </c>
      <c r="C81" s="124" t="s">
        <v>8</v>
      </c>
      <c r="D81" s="184">
        <v>78</v>
      </c>
      <c r="E81" s="303">
        <v>12.99</v>
      </c>
      <c r="F81" s="125">
        <v>750</v>
      </c>
      <c r="G81" s="125">
        <v>12</v>
      </c>
      <c r="H81" s="124"/>
      <c r="I81" s="184"/>
      <c r="J81" s="303"/>
      <c r="K81" s="125"/>
      <c r="L81" s="125"/>
      <c r="M81" s="125"/>
    </row>
    <row r="82" spans="1:13">
      <c r="A82" s="124" t="s">
        <v>115</v>
      </c>
      <c r="B82" s="125" t="s">
        <v>117</v>
      </c>
      <c r="C82" s="124" t="s">
        <v>8</v>
      </c>
      <c r="D82" s="184">
        <v>78</v>
      </c>
      <c r="E82" s="303">
        <v>12.99</v>
      </c>
      <c r="F82" s="125">
        <v>750</v>
      </c>
      <c r="G82" s="125">
        <v>12</v>
      </c>
      <c r="H82" s="124"/>
      <c r="I82" s="184"/>
      <c r="J82" s="303"/>
      <c r="K82" s="125"/>
      <c r="L82" s="125"/>
      <c r="M82" s="125"/>
    </row>
    <row r="83" spans="1:13">
      <c r="A83" s="124" t="s">
        <v>115</v>
      </c>
      <c r="B83" s="125" t="s">
        <v>118</v>
      </c>
      <c r="C83" s="124">
        <v>2018</v>
      </c>
      <c r="D83" s="184">
        <v>60</v>
      </c>
      <c r="E83" s="303">
        <v>9.99</v>
      </c>
      <c r="F83" s="125">
        <v>750</v>
      </c>
      <c r="G83" s="125">
        <v>12</v>
      </c>
      <c r="H83" s="124"/>
      <c r="I83" s="184"/>
      <c r="J83" s="303"/>
      <c r="K83" s="125"/>
      <c r="L83" s="125"/>
      <c r="M83" s="125"/>
    </row>
    <row r="84" spans="1:13">
      <c r="A84" s="124" t="s">
        <v>115</v>
      </c>
      <c r="B84" s="125" t="s">
        <v>118</v>
      </c>
      <c r="C84" s="124">
        <v>2019</v>
      </c>
      <c r="D84" s="184">
        <v>78</v>
      </c>
      <c r="E84" s="303">
        <v>12.99</v>
      </c>
      <c r="F84" s="125">
        <v>750</v>
      </c>
      <c r="G84" s="125">
        <v>12</v>
      </c>
      <c r="H84" s="124"/>
      <c r="I84" s="184"/>
      <c r="J84" s="303"/>
      <c r="K84" s="125"/>
      <c r="L84" s="125"/>
      <c r="M84" s="125"/>
    </row>
    <row r="85" spans="1:13">
      <c r="A85" s="124" t="s">
        <v>115</v>
      </c>
      <c r="B85" s="125" t="s">
        <v>20</v>
      </c>
      <c r="C85" s="124" t="s">
        <v>8</v>
      </c>
      <c r="D85" s="184">
        <v>78</v>
      </c>
      <c r="E85" s="303">
        <v>12.99</v>
      </c>
      <c r="F85" s="125">
        <v>750</v>
      </c>
      <c r="G85" s="125">
        <v>12</v>
      </c>
      <c r="H85" s="124"/>
      <c r="I85" s="184"/>
      <c r="J85" s="303"/>
      <c r="K85" s="125"/>
      <c r="L85" s="125"/>
      <c r="M85" s="125"/>
    </row>
    <row r="86" spans="1:13">
      <c r="A86" s="124" t="s">
        <v>119</v>
      </c>
      <c r="B86" s="125" t="s">
        <v>120</v>
      </c>
      <c r="C86" s="124" t="s">
        <v>8</v>
      </c>
      <c r="D86" s="184">
        <v>78</v>
      </c>
      <c r="E86" s="303">
        <v>12.99</v>
      </c>
      <c r="F86" s="125">
        <v>750</v>
      </c>
      <c r="G86" s="125">
        <v>12</v>
      </c>
      <c r="H86" s="124"/>
      <c r="I86" s="184"/>
      <c r="J86" s="303"/>
      <c r="K86" s="125"/>
      <c r="L86" s="125"/>
      <c r="M86" s="125"/>
    </row>
    <row r="87" spans="1:13">
      <c r="A87" s="124" t="s">
        <v>119</v>
      </c>
      <c r="B87" s="125" t="s">
        <v>121</v>
      </c>
      <c r="C87" s="124" t="s">
        <v>8</v>
      </c>
      <c r="D87" s="184">
        <v>78</v>
      </c>
      <c r="E87" s="303">
        <v>12.99</v>
      </c>
      <c r="F87" s="125">
        <v>750</v>
      </c>
      <c r="G87" s="125">
        <v>12</v>
      </c>
      <c r="H87" s="124"/>
      <c r="I87" s="184"/>
      <c r="J87" s="303"/>
      <c r="K87" s="125"/>
      <c r="L87" s="125"/>
      <c r="M87" s="125"/>
    </row>
    <row r="88" spans="1:13">
      <c r="A88" s="124" t="s">
        <v>119</v>
      </c>
      <c r="B88" s="125" t="s">
        <v>47</v>
      </c>
      <c r="C88" s="124" t="s">
        <v>8</v>
      </c>
      <c r="D88" s="184">
        <v>120</v>
      </c>
      <c r="E88" s="303">
        <v>14.99</v>
      </c>
      <c r="F88" s="125">
        <v>750</v>
      </c>
      <c r="G88" s="125">
        <v>12</v>
      </c>
      <c r="H88" s="124"/>
      <c r="I88" s="184"/>
      <c r="J88" s="303"/>
      <c r="K88" s="125"/>
      <c r="L88" s="125"/>
      <c r="M88" s="125"/>
    </row>
    <row r="89" spans="1:13">
      <c r="A89" s="124" t="s">
        <v>122</v>
      </c>
      <c r="B89" s="125" t="s">
        <v>123</v>
      </c>
      <c r="C89" s="124" t="s">
        <v>8</v>
      </c>
      <c r="D89" s="184">
        <v>96</v>
      </c>
      <c r="E89" s="303">
        <v>15.99</v>
      </c>
      <c r="F89" s="125">
        <v>750</v>
      </c>
      <c r="G89" s="125">
        <v>12</v>
      </c>
      <c r="H89" s="124"/>
      <c r="I89" s="184"/>
      <c r="J89" s="303"/>
      <c r="K89" s="125"/>
      <c r="L89" s="125"/>
      <c r="M89" s="125"/>
    </row>
    <row r="90" spans="1:13">
      <c r="A90" s="124" t="s">
        <v>124</v>
      </c>
      <c r="B90" s="125" t="s">
        <v>125</v>
      </c>
      <c r="C90" s="124" t="s">
        <v>8</v>
      </c>
      <c r="D90" s="184">
        <v>78</v>
      </c>
      <c r="E90" s="303">
        <v>12.99</v>
      </c>
      <c r="F90" s="125">
        <v>750</v>
      </c>
      <c r="G90" s="125">
        <v>12</v>
      </c>
      <c r="H90" s="124"/>
      <c r="I90" s="184"/>
      <c r="J90" s="303"/>
      <c r="K90" s="125"/>
      <c r="L90" s="125"/>
      <c r="M90" s="307"/>
    </row>
    <row r="91" spans="1:13">
      <c r="A91" s="126" t="s">
        <v>126</v>
      </c>
      <c r="B91" s="125" t="s">
        <v>127</v>
      </c>
      <c r="C91" s="124" t="s">
        <v>27</v>
      </c>
      <c r="D91" s="184">
        <v>240</v>
      </c>
      <c r="E91" s="303">
        <v>20</v>
      </c>
      <c r="F91" s="125">
        <v>750</v>
      </c>
      <c r="G91" s="125">
        <v>12</v>
      </c>
      <c r="H91" s="124"/>
      <c r="I91" s="184"/>
      <c r="J91" s="303"/>
      <c r="K91" s="125"/>
      <c r="L91" s="125"/>
      <c r="M91" s="125"/>
    </row>
    <row r="92" spans="1:13">
      <c r="A92" s="124" t="s">
        <v>128</v>
      </c>
      <c r="B92" s="125" t="s">
        <v>129</v>
      </c>
      <c r="C92" s="124">
        <v>2016</v>
      </c>
      <c r="D92" s="184">
        <v>108</v>
      </c>
      <c r="E92" s="303">
        <v>14.99</v>
      </c>
      <c r="F92" s="125">
        <v>750</v>
      </c>
      <c r="G92" s="125">
        <v>12</v>
      </c>
      <c r="H92" s="124"/>
      <c r="I92" s="184"/>
      <c r="J92" s="303"/>
      <c r="K92" s="125"/>
      <c r="L92" s="125"/>
      <c r="M92" s="125"/>
    </row>
    <row r="93" spans="1:13">
      <c r="A93" s="124" t="s">
        <v>130</v>
      </c>
      <c r="B93" s="125" t="s">
        <v>131</v>
      </c>
      <c r="C93" s="124" t="s">
        <v>8</v>
      </c>
      <c r="D93" s="184">
        <v>78</v>
      </c>
      <c r="E93" s="303">
        <v>9.99</v>
      </c>
      <c r="F93" s="125">
        <v>750</v>
      </c>
      <c r="G93" s="125">
        <v>12</v>
      </c>
      <c r="H93" s="124"/>
      <c r="I93" s="184"/>
      <c r="J93" s="303"/>
      <c r="K93" s="125"/>
      <c r="L93" s="125"/>
      <c r="M93" s="125"/>
    </row>
    <row r="94" spans="1:13">
      <c r="A94" s="124" t="s">
        <v>130</v>
      </c>
      <c r="B94" s="125" t="s">
        <v>132</v>
      </c>
      <c r="C94" s="124" t="s">
        <v>8</v>
      </c>
      <c r="D94" s="184">
        <v>78</v>
      </c>
      <c r="E94" s="303">
        <v>12.98</v>
      </c>
      <c r="F94" s="125">
        <v>750</v>
      </c>
      <c r="G94" s="125">
        <v>12</v>
      </c>
      <c r="H94" s="124"/>
      <c r="I94" s="184"/>
      <c r="J94" s="303"/>
      <c r="K94" s="125"/>
      <c r="L94" s="125"/>
      <c r="M94" s="125"/>
    </row>
    <row r="95" spans="1:13">
      <c r="A95" s="124" t="s">
        <v>130</v>
      </c>
      <c r="B95" s="125" t="s">
        <v>118</v>
      </c>
      <c r="C95" s="124">
        <v>2019</v>
      </c>
      <c r="D95" s="184">
        <v>60</v>
      </c>
      <c r="E95" s="303">
        <v>5</v>
      </c>
      <c r="F95" s="125">
        <v>750</v>
      </c>
      <c r="G95" s="125">
        <v>12</v>
      </c>
      <c r="H95" s="124"/>
      <c r="I95" s="184"/>
      <c r="J95" s="303"/>
      <c r="K95" s="125"/>
      <c r="L95" s="125"/>
      <c r="M95" s="125"/>
    </row>
    <row r="96" spans="1:13">
      <c r="A96" s="124" t="s">
        <v>130</v>
      </c>
      <c r="B96" s="125" t="s">
        <v>133</v>
      </c>
      <c r="C96" s="124" t="s">
        <v>8</v>
      </c>
      <c r="D96" s="184">
        <v>96</v>
      </c>
      <c r="E96" s="303">
        <v>11.99</v>
      </c>
      <c r="F96" s="125">
        <v>750</v>
      </c>
      <c r="G96" s="125">
        <v>12</v>
      </c>
      <c r="H96" s="124"/>
      <c r="I96" s="184"/>
      <c r="J96" s="303"/>
      <c r="K96" s="125"/>
      <c r="L96" s="125"/>
      <c r="M96" s="125"/>
    </row>
    <row r="97" spans="1:13">
      <c r="A97" s="124" t="s">
        <v>130</v>
      </c>
      <c r="B97" s="125" t="s">
        <v>134</v>
      </c>
      <c r="C97" s="124" t="s">
        <v>8</v>
      </c>
      <c r="D97" s="184">
        <v>67</v>
      </c>
      <c r="E97" s="303">
        <v>10.99</v>
      </c>
      <c r="F97" s="125">
        <v>750</v>
      </c>
      <c r="G97" s="125">
        <v>12</v>
      </c>
      <c r="H97" s="124"/>
      <c r="I97" s="184"/>
      <c r="J97" s="303"/>
      <c r="K97" s="125"/>
      <c r="L97" s="125"/>
      <c r="M97" s="125"/>
    </row>
    <row r="98" spans="1:13">
      <c r="A98" s="124" t="s">
        <v>130</v>
      </c>
      <c r="B98" s="125" t="s">
        <v>135</v>
      </c>
      <c r="C98" s="124" t="s">
        <v>8</v>
      </c>
      <c r="D98" s="184">
        <v>96</v>
      </c>
      <c r="E98" s="303">
        <v>11.99</v>
      </c>
      <c r="F98" s="125">
        <v>750</v>
      </c>
      <c r="G98" s="125">
        <v>12</v>
      </c>
      <c r="H98" s="124"/>
      <c r="I98" s="184"/>
      <c r="J98" s="303"/>
      <c r="K98" s="125"/>
      <c r="L98" s="125"/>
      <c r="M98" s="125"/>
    </row>
    <row r="99" spans="1:13">
      <c r="A99" s="124" t="s">
        <v>130</v>
      </c>
      <c r="B99" s="125" t="s">
        <v>136</v>
      </c>
      <c r="C99" s="124" t="s">
        <v>8</v>
      </c>
      <c r="D99" s="184">
        <v>144</v>
      </c>
      <c r="E99" s="303">
        <v>19.989999999999998</v>
      </c>
      <c r="F99" s="125">
        <v>750</v>
      </c>
      <c r="G99" s="125">
        <v>12</v>
      </c>
      <c r="H99" s="124"/>
      <c r="I99" s="184"/>
      <c r="J99" s="303"/>
      <c r="K99" s="125"/>
      <c r="L99" s="125"/>
      <c r="M99" s="125"/>
    </row>
    <row r="100" spans="1:13">
      <c r="A100" s="124" t="s">
        <v>130</v>
      </c>
      <c r="B100" s="125" t="s">
        <v>137</v>
      </c>
      <c r="C100" s="124" t="s">
        <v>8</v>
      </c>
      <c r="D100" s="184">
        <v>78</v>
      </c>
      <c r="E100" s="303">
        <v>12.99</v>
      </c>
      <c r="F100" s="125">
        <v>750</v>
      </c>
      <c r="G100" s="125">
        <v>12</v>
      </c>
      <c r="H100" s="124"/>
      <c r="I100" s="184"/>
      <c r="J100" s="303"/>
      <c r="K100" s="125"/>
      <c r="L100" s="125"/>
      <c r="M100" s="125"/>
    </row>
    <row r="101" spans="1:13">
      <c r="A101" s="124" t="s">
        <v>130</v>
      </c>
      <c r="B101" s="125" t="s">
        <v>118</v>
      </c>
      <c r="C101" s="124" t="s">
        <v>8</v>
      </c>
      <c r="D101" s="184">
        <v>60</v>
      </c>
      <c r="E101" s="303">
        <v>5</v>
      </c>
      <c r="F101" s="125">
        <v>750</v>
      </c>
      <c r="G101" s="125">
        <v>12</v>
      </c>
      <c r="H101" s="124"/>
      <c r="I101" s="184"/>
      <c r="J101" s="303"/>
      <c r="K101" s="125"/>
      <c r="L101" s="125"/>
      <c r="M101" s="125"/>
    </row>
    <row r="102" spans="1:13">
      <c r="A102" s="124" t="s">
        <v>138</v>
      </c>
      <c r="B102" s="125" t="s">
        <v>139</v>
      </c>
      <c r="C102" s="124" t="s">
        <v>8</v>
      </c>
      <c r="D102" s="184">
        <v>80</v>
      </c>
      <c r="E102" s="303">
        <v>12.99</v>
      </c>
      <c r="F102" s="125">
        <v>750</v>
      </c>
      <c r="G102" s="125">
        <v>12</v>
      </c>
      <c r="H102" s="124"/>
      <c r="I102" s="184"/>
      <c r="J102" s="303"/>
      <c r="K102" s="125"/>
      <c r="L102" s="125"/>
      <c r="M102" s="125"/>
    </row>
    <row r="103" spans="1:13">
      <c r="A103" s="124" t="s">
        <v>140</v>
      </c>
      <c r="B103" s="125" t="s">
        <v>141</v>
      </c>
      <c r="C103" s="124" t="s">
        <v>27</v>
      </c>
      <c r="D103" s="184">
        <v>96</v>
      </c>
      <c r="E103" s="303">
        <v>12.99</v>
      </c>
      <c r="F103" s="125">
        <v>750</v>
      </c>
      <c r="G103" s="125">
        <v>12</v>
      </c>
      <c r="H103" s="124"/>
      <c r="I103" s="184"/>
      <c r="J103" s="303"/>
      <c r="K103" s="125"/>
      <c r="L103" s="125"/>
      <c r="M103" s="125"/>
    </row>
    <row r="104" spans="1:13">
      <c r="A104" s="124" t="s">
        <v>142</v>
      </c>
      <c r="B104" s="125" t="s">
        <v>143</v>
      </c>
      <c r="C104" s="124" t="s">
        <v>8</v>
      </c>
      <c r="D104" s="184">
        <v>96</v>
      </c>
      <c r="E104" s="303">
        <v>14.99</v>
      </c>
      <c r="F104" s="125">
        <v>750</v>
      </c>
      <c r="G104" s="125">
        <v>12</v>
      </c>
      <c r="H104" s="124"/>
      <c r="I104" s="184"/>
      <c r="J104" s="303"/>
      <c r="K104" s="125"/>
      <c r="L104" s="125"/>
      <c r="M104" s="125"/>
    </row>
    <row r="105" spans="1:13">
      <c r="A105" s="124" t="s">
        <v>144</v>
      </c>
      <c r="B105" s="125" t="s">
        <v>145</v>
      </c>
      <c r="C105" s="124" t="s">
        <v>8</v>
      </c>
      <c r="D105" s="184">
        <v>56</v>
      </c>
      <c r="E105" s="303">
        <v>7.98</v>
      </c>
      <c r="F105" s="125">
        <v>750</v>
      </c>
      <c r="G105" s="125">
        <v>12</v>
      </c>
      <c r="H105" s="124"/>
      <c r="I105" s="184"/>
      <c r="J105" s="303"/>
      <c r="K105" s="125"/>
      <c r="L105" s="125"/>
      <c r="M105" s="125"/>
    </row>
    <row r="106" spans="1:13">
      <c r="A106" s="124" t="s">
        <v>144</v>
      </c>
      <c r="B106" s="125" t="s">
        <v>118</v>
      </c>
      <c r="C106" s="124" t="s">
        <v>8</v>
      </c>
      <c r="D106" s="184">
        <v>24</v>
      </c>
      <c r="E106" s="303">
        <v>4.99</v>
      </c>
      <c r="F106" s="125">
        <v>750</v>
      </c>
      <c r="G106" s="125">
        <v>12</v>
      </c>
      <c r="H106" s="124"/>
      <c r="I106" s="184"/>
      <c r="J106" s="303"/>
      <c r="K106" s="125"/>
      <c r="L106" s="125"/>
      <c r="M106" s="125"/>
    </row>
    <row r="107" spans="1:13">
      <c r="A107" s="124" t="s">
        <v>144</v>
      </c>
      <c r="B107" s="125" t="s">
        <v>145</v>
      </c>
      <c r="C107" s="124" t="s">
        <v>8</v>
      </c>
      <c r="D107" s="184">
        <v>56</v>
      </c>
      <c r="E107" s="303">
        <v>6.99</v>
      </c>
      <c r="F107" s="125">
        <v>375</v>
      </c>
      <c r="G107" s="125">
        <v>12</v>
      </c>
      <c r="H107" s="124"/>
      <c r="I107" s="184"/>
      <c r="J107" s="303"/>
      <c r="K107" s="125"/>
      <c r="L107" s="125"/>
      <c r="M107" s="125"/>
    </row>
    <row r="108" spans="1:13">
      <c r="A108" s="124" t="s">
        <v>146</v>
      </c>
      <c r="B108" s="125" t="s">
        <v>147</v>
      </c>
      <c r="C108" s="124" t="s">
        <v>8</v>
      </c>
      <c r="D108" s="184">
        <v>90</v>
      </c>
      <c r="E108" s="303">
        <v>14.98</v>
      </c>
      <c r="F108" s="125">
        <v>750</v>
      </c>
      <c r="G108" s="125">
        <v>12</v>
      </c>
      <c r="H108" s="124"/>
      <c r="I108" s="184"/>
      <c r="J108" s="303"/>
      <c r="K108" s="125"/>
      <c r="L108" s="125"/>
      <c r="M108" s="125"/>
    </row>
    <row r="109" spans="1:13">
      <c r="A109" s="124" t="s">
        <v>146</v>
      </c>
      <c r="B109" s="125" t="s">
        <v>148</v>
      </c>
      <c r="C109" s="124" t="s">
        <v>8</v>
      </c>
      <c r="D109" s="184">
        <v>78</v>
      </c>
      <c r="E109" s="303">
        <v>12.98</v>
      </c>
      <c r="F109" s="125">
        <v>750</v>
      </c>
      <c r="G109" s="125">
        <v>12</v>
      </c>
      <c r="H109" s="124"/>
      <c r="I109" s="184"/>
      <c r="J109" s="303"/>
      <c r="K109" s="125"/>
      <c r="L109" s="125"/>
      <c r="M109" s="125"/>
    </row>
    <row r="110" spans="1:13">
      <c r="A110" s="124" t="s">
        <v>146</v>
      </c>
      <c r="B110" s="125" t="s">
        <v>149</v>
      </c>
      <c r="C110" s="124" t="s">
        <v>8</v>
      </c>
      <c r="D110" s="184">
        <v>78</v>
      </c>
      <c r="E110" s="303">
        <v>12.98</v>
      </c>
      <c r="F110" s="125">
        <v>750</v>
      </c>
      <c r="G110" s="125">
        <v>12</v>
      </c>
      <c r="H110" s="124"/>
      <c r="I110" s="184"/>
      <c r="J110" s="303"/>
      <c r="K110" s="125"/>
      <c r="L110" s="125"/>
      <c r="M110" s="125"/>
    </row>
    <row r="111" spans="1:13">
      <c r="A111" s="124" t="s">
        <v>150</v>
      </c>
      <c r="B111" s="125" t="s">
        <v>121</v>
      </c>
      <c r="C111" s="124" t="s">
        <v>8</v>
      </c>
      <c r="D111" s="184">
        <v>90</v>
      </c>
      <c r="E111" s="303">
        <v>14.98</v>
      </c>
      <c r="F111" s="125">
        <v>750</v>
      </c>
      <c r="G111" s="125">
        <v>12</v>
      </c>
      <c r="H111" s="124"/>
      <c r="I111" s="184"/>
      <c r="J111" s="303"/>
      <c r="K111" s="125"/>
      <c r="L111" s="125"/>
      <c r="M111" s="125"/>
    </row>
    <row r="112" spans="1:13">
      <c r="A112" s="124" t="s">
        <v>151</v>
      </c>
      <c r="B112" s="125" t="s">
        <v>152</v>
      </c>
      <c r="C112" s="124" t="s">
        <v>8</v>
      </c>
      <c r="D112" s="184">
        <v>90</v>
      </c>
      <c r="E112" s="303">
        <v>14.99</v>
      </c>
      <c r="F112" s="125">
        <v>750</v>
      </c>
      <c r="G112" s="125">
        <v>12</v>
      </c>
      <c r="H112" s="124"/>
      <c r="I112" s="184"/>
      <c r="J112" s="303"/>
      <c r="K112" s="125"/>
      <c r="L112" s="125"/>
      <c r="M112" s="125"/>
    </row>
    <row r="113" spans="1:13">
      <c r="A113" s="124" t="s">
        <v>151</v>
      </c>
      <c r="B113" s="125" t="s">
        <v>153</v>
      </c>
      <c r="C113" s="124" t="s">
        <v>8</v>
      </c>
      <c r="D113" s="184">
        <v>108</v>
      </c>
      <c r="E113" s="303">
        <v>29.98</v>
      </c>
      <c r="F113" s="125">
        <v>1.5</v>
      </c>
      <c r="G113" s="125">
        <v>6</v>
      </c>
      <c r="H113" s="124"/>
      <c r="I113" s="184"/>
      <c r="J113" s="303"/>
      <c r="K113" s="125"/>
      <c r="L113" s="125"/>
      <c r="M113" s="125"/>
    </row>
    <row r="114" spans="1:13">
      <c r="A114" s="124" t="s">
        <v>154</v>
      </c>
      <c r="B114" s="125" t="s">
        <v>155</v>
      </c>
      <c r="C114" s="124">
        <v>2014</v>
      </c>
      <c r="D114" s="184">
        <v>180</v>
      </c>
      <c r="E114" s="303">
        <v>24.99</v>
      </c>
      <c r="F114" s="125">
        <v>750</v>
      </c>
      <c r="G114" s="125">
        <v>12</v>
      </c>
      <c r="H114" s="124"/>
      <c r="I114" s="184"/>
      <c r="J114" s="303"/>
      <c r="K114" s="125"/>
      <c r="L114" s="125"/>
      <c r="M114" s="306"/>
    </row>
    <row r="115" spans="1:13">
      <c r="A115" s="124" t="s">
        <v>154</v>
      </c>
      <c r="B115" s="125" t="s">
        <v>156</v>
      </c>
      <c r="C115" s="124">
        <v>2014</v>
      </c>
      <c r="D115" s="184">
        <v>120</v>
      </c>
      <c r="E115" s="303">
        <v>19.989999999999998</v>
      </c>
      <c r="F115" s="125">
        <v>750</v>
      </c>
      <c r="G115" s="125">
        <v>12</v>
      </c>
      <c r="H115" s="124"/>
      <c r="I115" s="184"/>
      <c r="J115" s="303"/>
      <c r="K115" s="125"/>
      <c r="L115" s="125"/>
      <c r="M115" s="125"/>
    </row>
    <row r="116" spans="1:13">
      <c r="A116" s="124" t="s">
        <v>159</v>
      </c>
      <c r="B116" s="125" t="s">
        <v>160</v>
      </c>
      <c r="C116" s="124" t="s">
        <v>8</v>
      </c>
      <c r="D116" s="184">
        <v>24</v>
      </c>
      <c r="E116" s="303">
        <v>2.99</v>
      </c>
      <c r="F116" s="125">
        <v>750</v>
      </c>
      <c r="G116" s="125">
        <v>12</v>
      </c>
      <c r="H116" s="124"/>
      <c r="I116" s="184"/>
      <c r="J116" s="303"/>
      <c r="K116" s="125"/>
      <c r="L116" s="125"/>
      <c r="M116" s="125"/>
    </row>
    <row r="117" spans="1:13">
      <c r="A117" s="124" t="s">
        <v>157</v>
      </c>
      <c r="B117" s="125" t="s">
        <v>158</v>
      </c>
      <c r="C117" s="124" t="s">
        <v>8</v>
      </c>
      <c r="D117" s="184">
        <v>120</v>
      </c>
      <c r="E117" s="303">
        <v>19.98</v>
      </c>
      <c r="F117" s="125">
        <v>750</v>
      </c>
      <c r="G117" s="125">
        <v>12</v>
      </c>
      <c r="H117" s="124"/>
      <c r="I117" s="184"/>
      <c r="J117" s="303"/>
      <c r="K117" s="125"/>
      <c r="L117" s="125"/>
      <c r="M117" s="125"/>
    </row>
    <row r="118" spans="1:13">
      <c r="A118" s="124" t="s">
        <v>161</v>
      </c>
      <c r="B118" s="125" t="s">
        <v>116</v>
      </c>
      <c r="C118" s="124" t="s">
        <v>8</v>
      </c>
      <c r="D118" s="184">
        <v>72</v>
      </c>
      <c r="E118" s="303">
        <v>9.99</v>
      </c>
      <c r="F118" s="125">
        <v>750</v>
      </c>
      <c r="G118" s="125">
        <v>12</v>
      </c>
      <c r="H118" s="124"/>
      <c r="I118" s="184"/>
      <c r="J118" s="303"/>
      <c r="K118" s="125"/>
      <c r="L118" s="125"/>
      <c r="M118" s="125"/>
    </row>
    <row r="119" spans="1:13">
      <c r="A119" s="124" t="s">
        <v>161</v>
      </c>
      <c r="B119" s="125" t="s">
        <v>12</v>
      </c>
      <c r="C119" s="124" t="s">
        <v>8</v>
      </c>
      <c r="D119" s="184">
        <v>96</v>
      </c>
      <c r="E119" s="303">
        <v>14.99</v>
      </c>
      <c r="F119" s="125">
        <v>750</v>
      </c>
      <c r="G119" s="125">
        <v>12</v>
      </c>
      <c r="H119" s="124"/>
      <c r="I119" s="184"/>
      <c r="J119" s="303"/>
      <c r="K119" s="125"/>
      <c r="L119" s="125"/>
      <c r="M119" s="125"/>
    </row>
    <row r="120" spans="1:13">
      <c r="A120" s="124" t="s">
        <v>162</v>
      </c>
      <c r="B120" s="125" t="s">
        <v>163</v>
      </c>
      <c r="C120" s="124">
        <v>2018</v>
      </c>
      <c r="D120" s="184">
        <v>144</v>
      </c>
      <c r="E120" s="303">
        <v>19.989999999999998</v>
      </c>
      <c r="F120" s="125">
        <v>750</v>
      </c>
      <c r="G120" s="125">
        <v>12</v>
      </c>
      <c r="H120" s="124"/>
      <c r="I120" s="184"/>
      <c r="J120" s="303"/>
      <c r="K120" s="125"/>
      <c r="L120" s="125"/>
      <c r="M120" s="125"/>
    </row>
    <row r="121" spans="1:13">
      <c r="A121" s="124" t="s">
        <v>162</v>
      </c>
      <c r="B121" s="125" t="s">
        <v>164</v>
      </c>
      <c r="C121" s="124">
        <v>2015</v>
      </c>
      <c r="D121" s="184">
        <v>240</v>
      </c>
      <c r="E121" s="303">
        <v>29.99</v>
      </c>
      <c r="F121" s="125">
        <v>750</v>
      </c>
      <c r="G121" s="125">
        <v>12</v>
      </c>
      <c r="H121" s="124"/>
      <c r="I121" s="184"/>
      <c r="J121" s="303"/>
      <c r="K121" s="125"/>
      <c r="L121" s="125"/>
      <c r="M121" s="125"/>
    </row>
    <row r="122" spans="1:13">
      <c r="A122" s="124" t="s">
        <v>165</v>
      </c>
      <c r="B122" s="125" t="s">
        <v>166</v>
      </c>
      <c r="C122" s="124" t="s">
        <v>8</v>
      </c>
      <c r="D122" s="184">
        <v>108</v>
      </c>
      <c r="E122" s="303">
        <v>14.99</v>
      </c>
      <c r="F122" s="125">
        <v>750</v>
      </c>
      <c r="G122" s="125">
        <v>12</v>
      </c>
      <c r="H122" s="124"/>
      <c r="I122" s="184"/>
      <c r="J122" s="303"/>
      <c r="K122" s="125"/>
      <c r="L122" s="125"/>
      <c r="M122" s="125"/>
    </row>
    <row r="123" spans="1:13">
      <c r="A123" s="124" t="s">
        <v>165</v>
      </c>
      <c r="B123" s="125" t="s">
        <v>167</v>
      </c>
      <c r="C123" s="124" t="s">
        <v>8</v>
      </c>
      <c r="D123" s="184">
        <v>108</v>
      </c>
      <c r="E123" s="303">
        <v>14.99</v>
      </c>
      <c r="F123" s="125">
        <v>750</v>
      </c>
      <c r="G123" s="125">
        <v>12</v>
      </c>
      <c r="H123" s="124"/>
      <c r="I123" s="184"/>
      <c r="J123" s="303"/>
      <c r="K123" s="125"/>
      <c r="L123" s="125"/>
      <c r="M123" s="125"/>
    </row>
    <row r="124" spans="1:13">
      <c r="A124" s="124" t="s">
        <v>168</v>
      </c>
      <c r="B124" s="125" t="s">
        <v>169</v>
      </c>
      <c r="C124" s="124" t="s">
        <v>8</v>
      </c>
      <c r="D124" s="184">
        <v>99</v>
      </c>
      <c r="E124" s="303">
        <v>12.99</v>
      </c>
      <c r="F124" s="125">
        <v>750</v>
      </c>
      <c r="G124" s="125">
        <v>12</v>
      </c>
      <c r="H124" s="124"/>
      <c r="I124" s="184"/>
      <c r="J124" s="303"/>
      <c r="K124" s="125"/>
      <c r="L124" s="125"/>
      <c r="M124" s="125"/>
    </row>
    <row r="125" spans="1:13">
      <c r="A125" s="124" t="s">
        <v>168</v>
      </c>
      <c r="B125" s="125" t="s">
        <v>170</v>
      </c>
      <c r="C125" s="124" t="s">
        <v>8</v>
      </c>
      <c r="D125" s="184">
        <v>144</v>
      </c>
      <c r="E125" s="303">
        <v>19.989999999999998</v>
      </c>
      <c r="F125" s="125">
        <v>750</v>
      </c>
      <c r="G125" s="125">
        <v>12</v>
      </c>
      <c r="H125" s="124"/>
      <c r="I125" s="184"/>
      <c r="J125" s="303"/>
      <c r="K125" s="125"/>
      <c r="L125" s="125"/>
      <c r="M125" s="125"/>
    </row>
    <row r="126" spans="1:13">
      <c r="A126" s="124" t="s">
        <v>171</v>
      </c>
      <c r="B126" s="125" t="s">
        <v>169</v>
      </c>
      <c r="C126" s="124">
        <v>2012</v>
      </c>
      <c r="D126" s="184">
        <v>360</v>
      </c>
      <c r="E126" s="303">
        <v>44.99</v>
      </c>
      <c r="F126" s="125">
        <v>750</v>
      </c>
      <c r="G126" s="125">
        <v>12</v>
      </c>
      <c r="H126" s="124"/>
      <c r="I126" s="184"/>
      <c r="J126" s="303"/>
      <c r="K126" s="125"/>
      <c r="L126" s="125"/>
      <c r="M126" s="125"/>
    </row>
    <row r="127" spans="1:13">
      <c r="A127" s="124" t="s">
        <v>172</v>
      </c>
      <c r="B127" s="125" t="s">
        <v>173</v>
      </c>
      <c r="C127" s="124" t="s">
        <v>8</v>
      </c>
      <c r="D127" s="184">
        <v>108</v>
      </c>
      <c r="E127" s="303">
        <v>14.99</v>
      </c>
      <c r="F127" s="125">
        <v>750</v>
      </c>
      <c r="G127" s="125">
        <v>12</v>
      </c>
      <c r="H127" s="124"/>
      <c r="I127" s="184"/>
      <c r="J127" s="303"/>
      <c r="K127" s="125"/>
      <c r="L127" s="125"/>
      <c r="M127" s="125"/>
    </row>
    <row r="128" spans="1:13">
      <c r="A128" s="124" t="s">
        <v>174</v>
      </c>
      <c r="B128" s="125" t="s">
        <v>175</v>
      </c>
      <c r="C128" s="124" t="s">
        <v>8</v>
      </c>
      <c r="D128" s="184">
        <v>240</v>
      </c>
      <c r="E128" s="303">
        <v>29.99</v>
      </c>
      <c r="F128" s="125">
        <v>750</v>
      </c>
      <c r="G128" s="125">
        <v>12</v>
      </c>
      <c r="H128" s="124"/>
      <c r="I128" s="184"/>
      <c r="J128" s="303"/>
      <c r="K128" s="125"/>
      <c r="L128" s="125"/>
      <c r="M128" s="125"/>
    </row>
    <row r="129" spans="1:13">
      <c r="A129" s="124" t="s">
        <v>176</v>
      </c>
      <c r="B129" s="125" t="s">
        <v>177</v>
      </c>
      <c r="C129" s="124" t="s">
        <v>8</v>
      </c>
      <c r="D129" s="184">
        <v>90</v>
      </c>
      <c r="E129" s="303">
        <v>14.98</v>
      </c>
      <c r="F129" s="125">
        <v>750</v>
      </c>
      <c r="G129" s="125">
        <v>12</v>
      </c>
      <c r="H129" s="124"/>
      <c r="I129" s="184"/>
      <c r="J129" s="303"/>
      <c r="K129" s="125"/>
      <c r="L129" s="125"/>
      <c r="M129" s="125"/>
    </row>
    <row r="130" spans="1:13">
      <c r="A130" s="124" t="s">
        <v>178</v>
      </c>
      <c r="B130" s="125" t="s">
        <v>179</v>
      </c>
      <c r="C130" s="124" t="s">
        <v>180</v>
      </c>
      <c r="D130" s="184">
        <v>50.23</v>
      </c>
      <c r="E130" s="303">
        <v>2.99</v>
      </c>
      <c r="F130" s="125">
        <v>187</v>
      </c>
      <c r="G130" s="125">
        <v>12</v>
      </c>
      <c r="H130" s="124"/>
      <c r="I130" s="184"/>
      <c r="J130" s="303"/>
      <c r="K130" s="125"/>
      <c r="L130" s="125"/>
      <c r="M130" s="125"/>
    </row>
    <row r="131" spans="1:13">
      <c r="A131" s="124" t="s">
        <v>181</v>
      </c>
      <c r="B131" s="125" t="s">
        <v>182</v>
      </c>
      <c r="C131" s="124" t="s">
        <v>180</v>
      </c>
      <c r="D131" s="184">
        <v>142.72</v>
      </c>
      <c r="E131" s="303">
        <v>16.989999999999998</v>
      </c>
      <c r="F131" s="125">
        <v>750</v>
      </c>
      <c r="G131" s="125">
        <v>12</v>
      </c>
      <c r="H131" s="124"/>
      <c r="I131" s="184"/>
      <c r="J131" s="303"/>
      <c r="K131" s="125"/>
      <c r="L131" s="125"/>
      <c r="M131" s="125"/>
    </row>
    <row r="132" spans="1:13">
      <c r="A132" s="124" t="s">
        <v>183</v>
      </c>
      <c r="B132" s="125" t="s">
        <v>184</v>
      </c>
      <c r="C132" s="124" t="s">
        <v>180</v>
      </c>
      <c r="D132" s="184">
        <v>142.72</v>
      </c>
      <c r="E132" s="303">
        <v>16.989999999999998</v>
      </c>
      <c r="F132" s="125">
        <v>750</v>
      </c>
      <c r="G132" s="125">
        <v>12</v>
      </c>
      <c r="H132" s="124"/>
      <c r="I132" s="184"/>
      <c r="J132" s="303"/>
      <c r="K132" s="125"/>
      <c r="L132" s="125"/>
      <c r="M132" s="125"/>
    </row>
    <row r="133" spans="1:13">
      <c r="A133" s="124" t="s">
        <v>185</v>
      </c>
      <c r="B133" s="125" t="s">
        <v>20</v>
      </c>
      <c r="C133" s="124" t="s">
        <v>180</v>
      </c>
      <c r="D133" s="184">
        <v>50.23</v>
      </c>
      <c r="E133" s="303">
        <v>2.99</v>
      </c>
      <c r="F133" s="125">
        <v>187</v>
      </c>
      <c r="G133" s="125">
        <v>12</v>
      </c>
      <c r="H133" s="124"/>
      <c r="I133" s="184"/>
      <c r="J133" s="303"/>
      <c r="K133" s="125"/>
      <c r="L133" s="125"/>
      <c r="M133" s="125"/>
    </row>
    <row r="134" spans="1:13">
      <c r="A134" s="124" t="s">
        <v>186</v>
      </c>
      <c r="B134" s="125" t="s">
        <v>187</v>
      </c>
      <c r="C134" s="124" t="s">
        <v>180</v>
      </c>
      <c r="D134" s="184">
        <v>83.92</v>
      </c>
      <c r="E134" s="303">
        <v>9.99</v>
      </c>
      <c r="F134" s="125">
        <v>750</v>
      </c>
      <c r="G134" s="125">
        <v>12</v>
      </c>
      <c r="H134" s="124"/>
      <c r="I134" s="184"/>
      <c r="J134" s="303"/>
      <c r="K134" s="125"/>
      <c r="L134" s="125"/>
      <c r="M134" s="125"/>
    </row>
    <row r="135" spans="1:13">
      <c r="A135" s="124" t="s">
        <v>188</v>
      </c>
      <c r="B135" s="125" t="s">
        <v>118</v>
      </c>
      <c r="C135" s="124" t="s">
        <v>180</v>
      </c>
      <c r="D135" s="184">
        <v>75.52</v>
      </c>
      <c r="E135" s="303">
        <v>8.99</v>
      </c>
      <c r="F135" s="125">
        <v>750</v>
      </c>
      <c r="G135" s="125">
        <v>12</v>
      </c>
      <c r="H135" s="124"/>
      <c r="I135" s="184"/>
      <c r="J135" s="303"/>
      <c r="K135" s="125"/>
      <c r="L135" s="125"/>
      <c r="M135" s="125"/>
    </row>
    <row r="136" spans="1:13">
      <c r="A136" s="124" t="s">
        <v>189</v>
      </c>
      <c r="B136" s="125" t="s">
        <v>118</v>
      </c>
      <c r="C136" s="124" t="s">
        <v>180</v>
      </c>
      <c r="D136" s="184">
        <v>50.23</v>
      </c>
      <c r="E136" s="303">
        <v>2.99</v>
      </c>
      <c r="F136" s="125">
        <v>187</v>
      </c>
      <c r="G136" s="125">
        <v>12</v>
      </c>
      <c r="H136" s="124"/>
      <c r="I136" s="184"/>
      <c r="J136" s="303"/>
      <c r="K136" s="125"/>
      <c r="L136" s="125"/>
      <c r="M136" s="125"/>
    </row>
    <row r="137" spans="1:13">
      <c r="A137" s="124" t="s">
        <v>190</v>
      </c>
      <c r="B137" s="125" t="s">
        <v>20</v>
      </c>
      <c r="C137" s="124" t="s">
        <v>180</v>
      </c>
      <c r="D137" s="184">
        <v>75.52</v>
      </c>
      <c r="E137" s="303">
        <v>8.99</v>
      </c>
      <c r="F137" s="125">
        <v>750</v>
      </c>
      <c r="G137" s="125">
        <v>12</v>
      </c>
      <c r="H137" s="124"/>
      <c r="I137" s="184"/>
      <c r="J137" s="303"/>
      <c r="K137" s="125"/>
      <c r="L137" s="125"/>
      <c r="M137" s="125"/>
    </row>
    <row r="138" spans="1:13">
      <c r="A138" s="124" t="s">
        <v>191</v>
      </c>
      <c r="B138" s="125" t="s">
        <v>192</v>
      </c>
      <c r="C138" s="124" t="s">
        <v>8</v>
      </c>
      <c r="D138" s="184">
        <v>120</v>
      </c>
      <c r="E138" s="303">
        <v>19.98</v>
      </c>
      <c r="F138" s="125">
        <v>750</v>
      </c>
      <c r="G138" s="125">
        <v>12</v>
      </c>
      <c r="H138" s="124"/>
      <c r="I138" s="184"/>
      <c r="J138" s="303"/>
      <c r="K138" s="125"/>
      <c r="L138" s="125"/>
      <c r="M138" s="125"/>
    </row>
    <row r="139" spans="1:13">
      <c r="A139" s="124" t="s">
        <v>191</v>
      </c>
      <c r="B139" s="125" t="s">
        <v>193</v>
      </c>
      <c r="C139" s="124" t="s">
        <v>8</v>
      </c>
      <c r="D139" s="184">
        <v>78</v>
      </c>
      <c r="E139" s="303">
        <v>12.98</v>
      </c>
      <c r="F139" s="125">
        <v>750</v>
      </c>
      <c r="G139" s="125">
        <v>12</v>
      </c>
      <c r="H139" s="124"/>
      <c r="I139" s="184"/>
      <c r="J139" s="303"/>
      <c r="K139" s="125"/>
      <c r="L139" s="125"/>
      <c r="M139" s="125"/>
    </row>
    <row r="140" spans="1:13">
      <c r="A140" s="124" t="s">
        <v>194</v>
      </c>
      <c r="B140" s="125" t="s">
        <v>195</v>
      </c>
      <c r="C140" s="124">
        <v>2018</v>
      </c>
      <c r="D140" s="184">
        <v>192</v>
      </c>
      <c r="E140" s="303">
        <v>24.99</v>
      </c>
      <c r="F140" s="125">
        <v>750</v>
      </c>
      <c r="G140" s="125">
        <v>12</v>
      </c>
      <c r="H140" s="124"/>
      <c r="I140" s="184"/>
      <c r="J140" s="303"/>
      <c r="K140" s="125"/>
      <c r="L140" s="125"/>
      <c r="M140" s="125"/>
    </row>
    <row r="141" spans="1:13">
      <c r="A141" s="124" t="s">
        <v>194</v>
      </c>
      <c r="B141" s="125" t="s">
        <v>196</v>
      </c>
      <c r="C141" s="124">
        <v>2018</v>
      </c>
      <c r="D141" s="184">
        <v>99</v>
      </c>
      <c r="E141" s="303">
        <v>14.99</v>
      </c>
      <c r="F141" s="125">
        <v>750</v>
      </c>
      <c r="G141" s="125">
        <v>12</v>
      </c>
      <c r="H141" s="124"/>
      <c r="I141" s="184"/>
      <c r="J141" s="303"/>
      <c r="K141" s="125"/>
      <c r="L141" s="125"/>
      <c r="M141" s="125"/>
    </row>
    <row r="142" spans="1:13">
      <c r="A142" s="124" t="s">
        <v>197</v>
      </c>
      <c r="B142" s="125" t="s">
        <v>112</v>
      </c>
      <c r="C142" s="124" t="s">
        <v>8</v>
      </c>
      <c r="D142" s="184">
        <v>210</v>
      </c>
      <c r="E142" s="303">
        <v>29.99</v>
      </c>
      <c r="F142" s="125">
        <v>750</v>
      </c>
      <c r="G142" s="125">
        <v>12</v>
      </c>
      <c r="H142" s="124"/>
      <c r="I142" s="184"/>
      <c r="J142" s="303"/>
      <c r="K142" s="125"/>
      <c r="L142" s="125"/>
      <c r="M142" s="125"/>
    </row>
    <row r="143" spans="1:13">
      <c r="A143" s="124" t="s">
        <v>198</v>
      </c>
      <c r="B143" s="125" t="s">
        <v>199</v>
      </c>
      <c r="C143" s="124" t="s">
        <v>8</v>
      </c>
      <c r="D143" s="184">
        <v>78</v>
      </c>
      <c r="E143" s="303">
        <v>12.98</v>
      </c>
      <c r="F143" s="125">
        <v>750</v>
      </c>
      <c r="G143" s="125">
        <v>12</v>
      </c>
      <c r="H143" s="124"/>
      <c r="I143" s="184"/>
      <c r="J143" s="303"/>
      <c r="K143" s="125"/>
      <c r="L143" s="125"/>
      <c r="M143" s="125"/>
    </row>
    <row r="144" spans="1:13">
      <c r="A144" s="124" t="s">
        <v>200</v>
      </c>
      <c r="B144" s="125" t="s">
        <v>117</v>
      </c>
      <c r="C144" s="124" t="s">
        <v>8</v>
      </c>
      <c r="D144" s="184">
        <v>108</v>
      </c>
      <c r="E144" s="185">
        <v>14.99</v>
      </c>
      <c r="F144" s="125">
        <v>750</v>
      </c>
      <c r="G144" s="125">
        <v>12</v>
      </c>
      <c r="H144" s="124"/>
      <c r="I144" s="184"/>
      <c r="J144" s="303"/>
      <c r="K144" s="125"/>
      <c r="L144" s="125"/>
      <c r="M144" s="125"/>
    </row>
    <row r="145" spans="1:13">
      <c r="A145" s="124" t="s">
        <v>201</v>
      </c>
      <c r="B145" s="125" t="s">
        <v>116</v>
      </c>
      <c r="C145" s="124" t="s">
        <v>8</v>
      </c>
      <c r="D145" s="184">
        <v>78</v>
      </c>
      <c r="E145" s="303">
        <v>12.99</v>
      </c>
      <c r="F145" s="125">
        <v>750</v>
      </c>
      <c r="G145" s="125">
        <v>12</v>
      </c>
      <c r="H145" s="124"/>
      <c r="I145" s="184"/>
      <c r="J145" s="303"/>
      <c r="K145" s="125"/>
      <c r="L145" s="125"/>
      <c r="M145" s="307"/>
    </row>
    <row r="146" spans="1:13">
      <c r="A146" s="124" t="s">
        <v>201</v>
      </c>
      <c r="B146" s="125" t="s">
        <v>12</v>
      </c>
      <c r="C146" s="124" t="s">
        <v>8</v>
      </c>
      <c r="D146" s="184">
        <v>78</v>
      </c>
      <c r="E146" s="303">
        <v>12.99</v>
      </c>
      <c r="F146" s="125">
        <v>750</v>
      </c>
      <c r="G146" s="125">
        <v>12</v>
      </c>
      <c r="H146" s="124"/>
      <c r="I146" s="184"/>
      <c r="J146" s="303"/>
      <c r="K146" s="125"/>
      <c r="L146" s="125"/>
      <c r="M146" s="307"/>
    </row>
    <row r="147" spans="1:13">
      <c r="A147" s="124" t="s">
        <v>201</v>
      </c>
      <c r="B147" s="125" t="s">
        <v>117</v>
      </c>
      <c r="C147" s="124" t="s">
        <v>8</v>
      </c>
      <c r="D147" s="184">
        <v>78</v>
      </c>
      <c r="E147" s="303">
        <v>12.99</v>
      </c>
      <c r="F147" s="125">
        <v>750</v>
      </c>
      <c r="G147" s="125">
        <v>12</v>
      </c>
      <c r="H147" s="124"/>
      <c r="I147" s="184"/>
      <c r="J147" s="303"/>
      <c r="K147" s="125"/>
      <c r="L147" s="125"/>
      <c r="M147" s="125"/>
    </row>
    <row r="148" spans="1:13">
      <c r="A148" s="124" t="s">
        <v>202</v>
      </c>
      <c r="B148" s="125" t="s">
        <v>203</v>
      </c>
      <c r="C148" s="124">
        <v>2017</v>
      </c>
      <c r="D148" s="184">
        <v>78</v>
      </c>
      <c r="E148" s="303">
        <v>12.99</v>
      </c>
      <c r="F148" s="125">
        <v>750</v>
      </c>
      <c r="G148" s="125">
        <v>12</v>
      </c>
      <c r="H148" s="124"/>
      <c r="I148" s="184"/>
      <c r="J148" s="303"/>
      <c r="K148" s="125"/>
      <c r="L148" s="125"/>
      <c r="M148" s="125"/>
    </row>
    <row r="149" spans="1:13">
      <c r="A149" s="124" t="s">
        <v>202</v>
      </c>
      <c r="B149" s="125" t="s">
        <v>204</v>
      </c>
      <c r="C149" s="124">
        <v>2017</v>
      </c>
      <c r="D149" s="184">
        <v>72</v>
      </c>
      <c r="E149" s="303">
        <v>11.99</v>
      </c>
      <c r="F149" s="125">
        <v>750</v>
      </c>
      <c r="G149" s="125">
        <v>12</v>
      </c>
      <c r="H149" s="124"/>
      <c r="I149" s="184"/>
      <c r="J149" s="303"/>
      <c r="K149" s="125"/>
      <c r="L149" s="125"/>
      <c r="M149" s="125"/>
    </row>
    <row r="150" spans="1:13">
      <c r="A150" s="124" t="s">
        <v>202</v>
      </c>
      <c r="B150" s="125" t="s">
        <v>205</v>
      </c>
      <c r="C150" s="124">
        <v>2017</v>
      </c>
      <c r="D150" s="184">
        <v>84</v>
      </c>
      <c r="E150" s="303">
        <v>13.98</v>
      </c>
      <c r="F150" s="125">
        <v>750</v>
      </c>
      <c r="G150" s="125">
        <v>12</v>
      </c>
      <c r="H150" s="124"/>
      <c r="I150" s="184"/>
      <c r="J150" s="303"/>
      <c r="K150" s="125"/>
      <c r="L150" s="125"/>
      <c r="M150" s="125"/>
    </row>
    <row r="151" spans="1:13">
      <c r="A151" s="124" t="s">
        <v>206</v>
      </c>
      <c r="B151" s="125" t="s">
        <v>20</v>
      </c>
      <c r="C151" s="124" t="s">
        <v>8</v>
      </c>
      <c r="D151" s="184">
        <v>78</v>
      </c>
      <c r="E151" s="303">
        <v>12.98</v>
      </c>
      <c r="F151" s="125">
        <v>750</v>
      </c>
      <c r="G151" s="125">
        <v>12</v>
      </c>
      <c r="H151" s="124"/>
      <c r="I151" s="184"/>
      <c r="J151" s="303"/>
      <c r="K151" s="125"/>
      <c r="L151" s="125"/>
      <c r="M151" s="125"/>
    </row>
    <row r="152" spans="1:13">
      <c r="A152" s="124" t="s">
        <v>207</v>
      </c>
      <c r="B152" s="125" t="s">
        <v>118</v>
      </c>
      <c r="C152" s="124" t="s">
        <v>8</v>
      </c>
      <c r="D152" s="184">
        <v>78</v>
      </c>
      <c r="E152" s="303">
        <v>12.98</v>
      </c>
      <c r="F152" s="125">
        <v>750</v>
      </c>
      <c r="G152" s="125">
        <v>12</v>
      </c>
      <c r="H152" s="124"/>
      <c r="I152" s="184"/>
      <c r="J152" s="303"/>
      <c r="K152" s="125"/>
      <c r="L152" s="125"/>
      <c r="M152" s="125"/>
    </row>
    <row r="153" spans="1:13">
      <c r="A153" s="124" t="s">
        <v>208</v>
      </c>
      <c r="B153" s="125" t="s">
        <v>209</v>
      </c>
      <c r="C153" s="124">
        <v>2016</v>
      </c>
      <c r="D153" s="184">
        <v>132</v>
      </c>
      <c r="E153" s="303">
        <v>15.98</v>
      </c>
      <c r="F153" s="125">
        <v>750</v>
      </c>
      <c r="G153" s="125">
        <v>12</v>
      </c>
      <c r="H153" s="124"/>
      <c r="I153" s="184"/>
      <c r="J153" s="303"/>
      <c r="K153" s="125"/>
      <c r="L153" s="125"/>
      <c r="M153" s="125"/>
    </row>
    <row r="154" spans="1:13">
      <c r="A154" s="124" t="s">
        <v>208</v>
      </c>
      <c r="B154" s="125" t="s">
        <v>210</v>
      </c>
      <c r="C154" s="124">
        <v>2014</v>
      </c>
      <c r="D154" s="184">
        <v>120</v>
      </c>
      <c r="E154" s="303">
        <v>14.99</v>
      </c>
      <c r="F154" s="125">
        <v>750</v>
      </c>
      <c r="G154" s="125">
        <v>12</v>
      </c>
      <c r="H154" s="124"/>
      <c r="I154" s="184"/>
      <c r="J154" s="303"/>
      <c r="K154" s="125"/>
      <c r="L154" s="125"/>
      <c r="M154" s="125"/>
    </row>
    <row r="155" spans="1:13">
      <c r="A155" s="124" t="s">
        <v>208</v>
      </c>
      <c r="B155" s="125" t="s">
        <v>211</v>
      </c>
      <c r="C155" s="124" t="s">
        <v>8</v>
      </c>
      <c r="D155" s="184">
        <v>144</v>
      </c>
      <c r="E155" s="303">
        <v>19.989999999999998</v>
      </c>
      <c r="F155" s="125">
        <v>750</v>
      </c>
      <c r="G155" s="125">
        <v>12</v>
      </c>
      <c r="H155" s="124"/>
      <c r="I155" s="184"/>
      <c r="J155" s="303"/>
      <c r="K155" s="125"/>
      <c r="L155" s="125"/>
      <c r="M155" s="125"/>
    </row>
    <row r="156" spans="1:13">
      <c r="A156" s="124" t="s">
        <v>212</v>
      </c>
      <c r="B156" s="125" t="s">
        <v>213</v>
      </c>
      <c r="C156" s="124" t="s">
        <v>8</v>
      </c>
      <c r="D156" s="184">
        <v>120</v>
      </c>
      <c r="E156" s="303">
        <v>16.989999999999998</v>
      </c>
      <c r="F156" s="125">
        <v>750</v>
      </c>
      <c r="G156" s="125">
        <v>12</v>
      </c>
      <c r="H156" s="124"/>
      <c r="I156" s="184"/>
      <c r="J156" s="303"/>
      <c r="K156" s="125"/>
      <c r="L156" s="125"/>
      <c r="M156" s="125"/>
    </row>
    <row r="157" spans="1:13">
      <c r="A157" s="126" t="s">
        <v>214</v>
      </c>
      <c r="B157" s="125" t="s">
        <v>215</v>
      </c>
      <c r="C157" s="124">
        <v>2019</v>
      </c>
      <c r="D157" s="184">
        <v>78</v>
      </c>
      <c r="E157" s="303">
        <v>12.99</v>
      </c>
      <c r="F157" s="125">
        <v>750</v>
      </c>
      <c r="G157" s="125">
        <v>12</v>
      </c>
      <c r="H157" s="124"/>
      <c r="I157" s="184"/>
      <c r="J157" s="303"/>
      <c r="K157" s="125"/>
      <c r="L157" s="125"/>
      <c r="M157" s="125"/>
    </row>
    <row r="158" spans="1:13">
      <c r="A158" s="124" t="s">
        <v>216</v>
      </c>
      <c r="B158" s="125" t="s">
        <v>217</v>
      </c>
      <c r="C158" s="124" t="s">
        <v>8</v>
      </c>
      <c r="D158" s="184">
        <v>78</v>
      </c>
      <c r="E158" s="303">
        <v>12.99</v>
      </c>
      <c r="F158" s="125">
        <v>750</v>
      </c>
      <c r="G158" s="125">
        <v>12</v>
      </c>
      <c r="H158" s="124"/>
      <c r="I158" s="184"/>
      <c r="J158" s="303"/>
      <c r="K158" s="125"/>
      <c r="L158" s="125"/>
      <c r="M158" s="125"/>
    </row>
    <row r="159" spans="1:13">
      <c r="A159" s="124" t="s">
        <v>218</v>
      </c>
      <c r="B159" s="125" t="s">
        <v>219</v>
      </c>
      <c r="C159" s="124" t="s">
        <v>8</v>
      </c>
      <c r="D159" s="184">
        <v>180</v>
      </c>
      <c r="E159" s="303">
        <v>15</v>
      </c>
      <c r="F159" s="125">
        <v>750</v>
      </c>
      <c r="G159" s="125">
        <v>12</v>
      </c>
      <c r="H159" s="124"/>
      <c r="I159" s="184"/>
      <c r="J159" s="303"/>
      <c r="K159" s="125"/>
      <c r="L159" s="125"/>
      <c r="M159" s="125"/>
    </row>
    <row r="160" spans="1:13">
      <c r="A160" s="124" t="s">
        <v>220</v>
      </c>
      <c r="B160" s="125" t="s">
        <v>221</v>
      </c>
      <c r="C160" s="124">
        <v>2016</v>
      </c>
      <c r="D160" s="184">
        <v>480</v>
      </c>
      <c r="E160" s="303">
        <v>69.989999999999995</v>
      </c>
      <c r="F160" s="125">
        <v>750</v>
      </c>
      <c r="G160" s="125">
        <v>12</v>
      </c>
      <c r="H160" s="124"/>
      <c r="I160" s="184"/>
      <c r="J160" s="303"/>
      <c r="K160" s="125"/>
      <c r="L160" s="125"/>
      <c r="M160" s="125"/>
    </row>
    <row r="161" spans="1:13">
      <c r="A161" s="124" t="s">
        <v>222</v>
      </c>
      <c r="B161" s="125" t="s">
        <v>223</v>
      </c>
      <c r="C161" s="124">
        <v>2019</v>
      </c>
      <c r="D161" s="184">
        <v>90</v>
      </c>
      <c r="E161" s="303">
        <v>14.99</v>
      </c>
      <c r="F161" s="125">
        <v>750</v>
      </c>
      <c r="G161" s="125">
        <v>12</v>
      </c>
      <c r="H161" s="124"/>
      <c r="I161" s="184"/>
      <c r="J161" s="303"/>
      <c r="K161" s="125"/>
      <c r="L161" s="125"/>
      <c r="M161" s="125"/>
    </row>
    <row r="162" spans="1:13">
      <c r="A162" s="124" t="s">
        <v>224</v>
      </c>
      <c r="B162" s="125" t="s">
        <v>225</v>
      </c>
      <c r="C162" s="124" t="s">
        <v>37</v>
      </c>
      <c r="D162" s="184">
        <v>108</v>
      </c>
      <c r="E162" s="303">
        <v>9</v>
      </c>
      <c r="F162" s="125">
        <v>750</v>
      </c>
      <c r="G162" s="125">
        <v>12</v>
      </c>
      <c r="H162" s="124"/>
      <c r="I162" s="184"/>
      <c r="J162" s="303"/>
      <c r="K162" s="125"/>
      <c r="L162" s="125"/>
      <c r="M162" s="125"/>
    </row>
    <row r="163" spans="1:13">
      <c r="A163" s="124" t="s">
        <v>226</v>
      </c>
      <c r="B163" s="125" t="s">
        <v>121</v>
      </c>
      <c r="C163" s="124" t="s">
        <v>8</v>
      </c>
      <c r="D163" s="184">
        <v>72</v>
      </c>
      <c r="E163" s="303">
        <v>11.98</v>
      </c>
      <c r="F163" s="125">
        <v>750</v>
      </c>
      <c r="G163" s="125">
        <v>12</v>
      </c>
      <c r="H163" s="124"/>
      <c r="I163" s="184"/>
      <c r="J163" s="303"/>
      <c r="K163" s="125"/>
      <c r="L163" s="125"/>
      <c r="M163" s="125"/>
    </row>
    <row r="164" spans="1:13">
      <c r="A164" s="124" t="s">
        <v>226</v>
      </c>
      <c r="B164" s="125" t="s">
        <v>120</v>
      </c>
      <c r="C164" s="124" t="s">
        <v>8</v>
      </c>
      <c r="D164" s="184">
        <v>72</v>
      </c>
      <c r="E164" s="303">
        <v>11.98</v>
      </c>
      <c r="F164" s="125">
        <v>750</v>
      </c>
      <c r="G164" s="125">
        <v>12</v>
      </c>
      <c r="H164" s="124"/>
      <c r="I164" s="184"/>
      <c r="J164" s="303"/>
      <c r="K164" s="125"/>
      <c r="L164" s="125"/>
      <c r="M164" s="125"/>
    </row>
    <row r="165" spans="1:13">
      <c r="A165" s="124" t="s">
        <v>227</v>
      </c>
      <c r="B165" s="125" t="s">
        <v>225</v>
      </c>
      <c r="C165" s="124" t="s">
        <v>37</v>
      </c>
      <c r="D165" s="184">
        <v>156</v>
      </c>
      <c r="E165" s="303">
        <v>13</v>
      </c>
      <c r="F165" s="125">
        <v>750</v>
      </c>
      <c r="G165" s="125">
        <v>12</v>
      </c>
      <c r="H165" s="124"/>
      <c r="I165" s="184"/>
      <c r="J165" s="303"/>
      <c r="K165" s="125"/>
      <c r="L165" s="125"/>
      <c r="M165" s="125"/>
    </row>
    <row r="166" spans="1:13">
      <c r="A166" s="124" t="s">
        <v>227</v>
      </c>
      <c r="B166" s="125" t="s">
        <v>225</v>
      </c>
      <c r="C166" s="124" t="s">
        <v>37</v>
      </c>
      <c r="D166" s="184">
        <v>252</v>
      </c>
      <c r="E166" s="303">
        <v>21</v>
      </c>
      <c r="F166" s="125">
        <v>750</v>
      </c>
      <c r="G166" s="125">
        <v>12</v>
      </c>
      <c r="H166" s="124"/>
      <c r="I166" s="184"/>
      <c r="J166" s="303"/>
      <c r="K166" s="125"/>
      <c r="L166" s="125"/>
      <c r="M166" s="125"/>
    </row>
    <row r="167" spans="1:13">
      <c r="A167" s="124" t="s">
        <v>228</v>
      </c>
      <c r="B167" s="125" t="s">
        <v>229</v>
      </c>
      <c r="C167" s="124" t="s">
        <v>8</v>
      </c>
      <c r="D167" s="184">
        <v>144</v>
      </c>
      <c r="E167" s="303">
        <v>19.98</v>
      </c>
      <c r="F167" s="125">
        <v>750</v>
      </c>
      <c r="G167" s="125">
        <v>12</v>
      </c>
      <c r="H167" s="124"/>
      <c r="I167" s="184"/>
      <c r="J167" s="303"/>
      <c r="K167" s="125"/>
      <c r="L167" s="125"/>
      <c r="M167" s="125"/>
    </row>
    <row r="168" spans="1:13">
      <c r="A168" s="124" t="s">
        <v>228</v>
      </c>
      <c r="B168" s="125" t="s">
        <v>230</v>
      </c>
      <c r="C168" s="124" t="s">
        <v>8</v>
      </c>
      <c r="D168" s="184">
        <v>90</v>
      </c>
      <c r="E168" s="303">
        <v>14.98</v>
      </c>
      <c r="F168" s="125">
        <v>750</v>
      </c>
      <c r="G168" s="125">
        <v>12</v>
      </c>
      <c r="H168" s="124"/>
      <c r="I168" s="184"/>
      <c r="J168" s="303"/>
      <c r="K168" s="125"/>
      <c r="L168" s="125"/>
      <c r="M168" s="125"/>
    </row>
    <row r="169" spans="1:13">
      <c r="A169" s="124" t="s">
        <v>231</v>
      </c>
      <c r="B169" s="125" t="s">
        <v>232</v>
      </c>
      <c r="C169" s="124" t="s">
        <v>8</v>
      </c>
      <c r="D169" s="184">
        <v>180</v>
      </c>
      <c r="E169" s="303">
        <v>24.99</v>
      </c>
      <c r="F169" s="125">
        <v>750</v>
      </c>
      <c r="G169" s="125">
        <v>12</v>
      </c>
      <c r="H169" s="124"/>
      <c r="I169" s="184"/>
      <c r="J169" s="303"/>
      <c r="K169" s="125"/>
      <c r="L169" s="125"/>
      <c r="M169" s="125"/>
    </row>
    <row r="170" spans="1:13">
      <c r="A170" s="124" t="s">
        <v>231</v>
      </c>
      <c r="B170" s="125" t="s">
        <v>233</v>
      </c>
      <c r="C170" s="124" t="s">
        <v>8</v>
      </c>
      <c r="D170" s="184">
        <v>300</v>
      </c>
      <c r="E170" s="303">
        <v>34.99</v>
      </c>
      <c r="F170" s="125">
        <v>750</v>
      </c>
      <c r="G170" s="125">
        <v>12</v>
      </c>
      <c r="H170" s="124"/>
      <c r="I170" s="184"/>
      <c r="J170" s="303"/>
      <c r="K170" s="125"/>
      <c r="L170" s="125"/>
      <c r="M170" s="125"/>
    </row>
    <row r="171" spans="1:13">
      <c r="A171" s="124" t="s">
        <v>231</v>
      </c>
      <c r="B171" s="125" t="s">
        <v>234</v>
      </c>
      <c r="C171" s="124" t="s">
        <v>8</v>
      </c>
      <c r="D171" s="184">
        <v>600</v>
      </c>
      <c r="E171" s="303">
        <v>99.99</v>
      </c>
      <c r="F171" s="125">
        <v>750</v>
      </c>
      <c r="G171" s="125">
        <v>12</v>
      </c>
      <c r="H171" s="124"/>
      <c r="I171" s="184"/>
      <c r="J171" s="303"/>
      <c r="K171" s="125"/>
      <c r="L171" s="125"/>
      <c r="M171" s="125"/>
    </row>
    <row r="172" spans="1:13">
      <c r="A172" s="124" t="s">
        <v>231</v>
      </c>
      <c r="B172" s="125" t="s">
        <v>235</v>
      </c>
      <c r="C172" s="124" t="s">
        <v>8</v>
      </c>
      <c r="D172" s="184">
        <v>144</v>
      </c>
      <c r="E172" s="303">
        <v>19.989999999999998</v>
      </c>
      <c r="F172" s="125">
        <v>750</v>
      </c>
      <c r="G172" s="125">
        <v>12</v>
      </c>
      <c r="H172" s="124"/>
      <c r="I172" s="184"/>
      <c r="J172" s="303"/>
      <c r="K172" s="125"/>
      <c r="L172" s="125"/>
      <c r="M172" s="125"/>
    </row>
    <row r="173" spans="1:13">
      <c r="A173" s="124" t="s">
        <v>231</v>
      </c>
      <c r="B173" s="125" t="s">
        <v>236</v>
      </c>
      <c r="C173" s="124">
        <v>2004</v>
      </c>
      <c r="D173" s="184">
        <v>144</v>
      </c>
      <c r="E173" s="303">
        <v>19.989999999999998</v>
      </c>
      <c r="F173" s="125">
        <v>750</v>
      </c>
      <c r="G173" s="125">
        <v>12</v>
      </c>
      <c r="H173" s="124"/>
      <c r="I173" s="184"/>
      <c r="J173" s="303"/>
      <c r="K173" s="125"/>
      <c r="L173" s="125"/>
      <c r="M173" s="125"/>
    </row>
    <row r="174" spans="1:13">
      <c r="A174" s="124" t="s">
        <v>231</v>
      </c>
      <c r="B174" s="125" t="s">
        <v>237</v>
      </c>
      <c r="C174" s="124">
        <v>2009</v>
      </c>
      <c r="D174" s="184">
        <v>144</v>
      </c>
      <c r="E174" s="303">
        <v>19.989999999999998</v>
      </c>
      <c r="F174" s="125">
        <v>750</v>
      </c>
      <c r="G174" s="125">
        <v>12</v>
      </c>
      <c r="H174" s="124"/>
      <c r="I174" s="184"/>
      <c r="J174" s="303"/>
      <c r="K174" s="125"/>
      <c r="L174" s="125"/>
      <c r="M174" s="125"/>
    </row>
    <row r="175" spans="1:13">
      <c r="A175" s="124" t="s">
        <v>238</v>
      </c>
      <c r="B175" s="125" t="s">
        <v>239</v>
      </c>
      <c r="C175" s="124" t="s">
        <v>8</v>
      </c>
      <c r="D175" s="184">
        <v>90</v>
      </c>
      <c r="E175" s="303">
        <v>14.98</v>
      </c>
      <c r="F175" s="125">
        <v>750</v>
      </c>
      <c r="G175" s="125">
        <v>12</v>
      </c>
      <c r="H175" s="124"/>
      <c r="I175" s="184"/>
      <c r="J175" s="303"/>
      <c r="K175" s="125"/>
      <c r="L175" s="125"/>
      <c r="M175" s="125"/>
    </row>
    <row r="176" spans="1:13">
      <c r="A176" s="124" t="s">
        <v>240</v>
      </c>
      <c r="B176" s="125" t="s">
        <v>241</v>
      </c>
      <c r="C176" s="124" t="s">
        <v>8</v>
      </c>
      <c r="D176" s="184">
        <v>108</v>
      </c>
      <c r="E176" s="303">
        <v>15.98</v>
      </c>
      <c r="F176" s="125">
        <v>750</v>
      </c>
      <c r="G176" s="125">
        <v>12</v>
      </c>
      <c r="H176" s="124"/>
      <c r="I176" s="184"/>
      <c r="J176" s="303"/>
      <c r="K176" s="125"/>
      <c r="L176" s="125"/>
      <c r="M176" s="125"/>
    </row>
    <row r="177" spans="1:13">
      <c r="A177" s="124" t="s">
        <v>242</v>
      </c>
      <c r="B177" s="125" t="s">
        <v>243</v>
      </c>
      <c r="C177" s="124" t="s">
        <v>8</v>
      </c>
      <c r="D177" s="184">
        <v>108</v>
      </c>
      <c r="E177" s="303">
        <v>14.99</v>
      </c>
      <c r="F177" s="125">
        <v>750</v>
      </c>
      <c r="G177" s="125">
        <v>12</v>
      </c>
      <c r="H177" s="124"/>
      <c r="I177" s="184"/>
      <c r="J177" s="303"/>
      <c r="K177" s="125"/>
      <c r="L177" s="125"/>
      <c r="M177" s="307"/>
    </row>
    <row r="178" spans="1:13">
      <c r="A178" s="124" t="s">
        <v>242</v>
      </c>
      <c r="B178" s="125" t="s">
        <v>62</v>
      </c>
      <c r="C178" s="124" t="s">
        <v>8</v>
      </c>
      <c r="D178" s="184">
        <v>90</v>
      </c>
      <c r="E178" s="303">
        <v>12.99</v>
      </c>
      <c r="F178" s="125">
        <v>750</v>
      </c>
      <c r="G178" s="125">
        <v>12</v>
      </c>
      <c r="H178" s="124"/>
      <c r="I178" s="184"/>
      <c r="J178" s="303"/>
      <c r="K178" s="125"/>
      <c r="L178" s="125"/>
      <c r="M178" s="125"/>
    </row>
    <row r="179" spans="1:13">
      <c r="A179" s="124" t="s">
        <v>244</v>
      </c>
      <c r="B179" s="125" t="s">
        <v>245</v>
      </c>
      <c r="C179" s="124" t="s">
        <v>8</v>
      </c>
      <c r="D179" s="184">
        <v>78</v>
      </c>
      <c r="E179" s="303">
        <v>12.99</v>
      </c>
      <c r="F179" s="125">
        <v>750</v>
      </c>
      <c r="G179" s="125">
        <v>12</v>
      </c>
      <c r="H179" s="124"/>
      <c r="I179" s="184"/>
      <c r="J179" s="303"/>
      <c r="K179" s="125"/>
      <c r="L179" s="125"/>
      <c r="M179" s="125"/>
    </row>
    <row r="180" spans="1:13">
      <c r="A180" s="124" t="s">
        <v>246</v>
      </c>
      <c r="B180" s="125" t="s">
        <v>247</v>
      </c>
      <c r="C180" s="124" t="s">
        <v>8</v>
      </c>
      <c r="D180" s="184">
        <v>120</v>
      </c>
      <c r="E180" s="303">
        <v>19.98</v>
      </c>
      <c r="F180" s="125">
        <v>750</v>
      </c>
      <c r="G180" s="125">
        <v>12</v>
      </c>
      <c r="H180" s="124"/>
      <c r="I180" s="184"/>
      <c r="J180" s="303"/>
      <c r="K180" s="125"/>
      <c r="L180" s="125"/>
      <c r="M180" s="125"/>
    </row>
    <row r="181" spans="1:13">
      <c r="A181" s="124" t="s">
        <v>248</v>
      </c>
      <c r="B181" s="125" t="s">
        <v>249</v>
      </c>
      <c r="C181" s="124" t="s">
        <v>8</v>
      </c>
      <c r="D181" s="184">
        <v>144</v>
      </c>
      <c r="E181" s="303">
        <v>19.989999999999998</v>
      </c>
      <c r="F181" s="125">
        <v>750</v>
      </c>
      <c r="G181" s="125">
        <v>12</v>
      </c>
      <c r="H181" s="124"/>
      <c r="I181" s="184"/>
      <c r="J181" s="303"/>
      <c r="K181" s="125"/>
      <c r="L181" s="125"/>
      <c r="M181" s="125"/>
    </row>
    <row r="182" spans="1:13">
      <c r="A182" s="124" t="s">
        <v>250</v>
      </c>
      <c r="B182" s="125" t="s">
        <v>251</v>
      </c>
      <c r="C182" s="124">
        <v>2018</v>
      </c>
      <c r="D182" s="184">
        <v>96</v>
      </c>
      <c r="E182" s="303">
        <v>12.99</v>
      </c>
      <c r="F182" s="125">
        <v>750</v>
      </c>
      <c r="G182" s="125">
        <v>12</v>
      </c>
      <c r="H182" s="124"/>
      <c r="I182" s="184"/>
      <c r="J182" s="303"/>
      <c r="K182" s="125"/>
      <c r="L182" s="125"/>
      <c r="M182" s="125"/>
    </row>
    <row r="183" spans="1:13">
      <c r="A183" s="124" t="s">
        <v>250</v>
      </c>
      <c r="B183" s="125" t="s">
        <v>252</v>
      </c>
      <c r="C183" s="124">
        <v>2018</v>
      </c>
      <c r="D183" s="184">
        <v>144</v>
      </c>
      <c r="E183" s="303">
        <v>19.989999999999998</v>
      </c>
      <c r="F183" s="125">
        <v>750</v>
      </c>
      <c r="G183" s="125">
        <v>12</v>
      </c>
      <c r="H183" s="124"/>
      <c r="I183" s="184"/>
      <c r="J183" s="303"/>
      <c r="K183" s="125"/>
      <c r="L183" s="125"/>
      <c r="M183" s="125"/>
    </row>
    <row r="184" spans="1:13">
      <c r="A184" s="124" t="s">
        <v>253</v>
      </c>
      <c r="B184" s="125" t="s">
        <v>254</v>
      </c>
      <c r="C184" s="124" t="s">
        <v>8</v>
      </c>
      <c r="D184" s="184">
        <v>90</v>
      </c>
      <c r="E184" s="303">
        <v>14.98</v>
      </c>
      <c r="F184" s="125">
        <v>750</v>
      </c>
      <c r="G184" s="125">
        <v>12</v>
      </c>
      <c r="H184" s="124"/>
      <c r="I184" s="184"/>
      <c r="J184" s="303"/>
      <c r="K184" s="125"/>
      <c r="L184" s="125"/>
      <c r="M184" s="125"/>
    </row>
    <row r="185" spans="1:13">
      <c r="A185" s="124" t="s">
        <v>255</v>
      </c>
      <c r="B185" s="125" t="s">
        <v>256</v>
      </c>
      <c r="C185" s="124" t="s">
        <v>37</v>
      </c>
      <c r="D185" s="184">
        <v>228</v>
      </c>
      <c r="E185" s="303">
        <v>19</v>
      </c>
      <c r="F185" s="125">
        <v>750</v>
      </c>
      <c r="G185" s="125">
        <v>12</v>
      </c>
      <c r="H185" s="124"/>
      <c r="I185" s="184"/>
      <c r="J185" s="303"/>
      <c r="K185" s="125"/>
      <c r="L185" s="125"/>
      <c r="M185" s="125"/>
    </row>
    <row r="186" spans="1:13">
      <c r="A186" s="124" t="s">
        <v>255</v>
      </c>
      <c r="B186" s="125" t="s">
        <v>257</v>
      </c>
      <c r="C186" s="124" t="s">
        <v>37</v>
      </c>
      <c r="D186" s="184">
        <v>228</v>
      </c>
      <c r="E186" s="303">
        <v>19</v>
      </c>
      <c r="F186" s="125">
        <v>750</v>
      </c>
      <c r="G186" s="125">
        <v>12</v>
      </c>
      <c r="H186" s="124"/>
      <c r="I186" s="184"/>
      <c r="J186" s="303"/>
      <c r="K186" s="125"/>
      <c r="L186" s="125"/>
      <c r="M186" s="125"/>
    </row>
    <row r="187" spans="1:13">
      <c r="A187" s="124" t="s">
        <v>255</v>
      </c>
      <c r="B187" s="125" t="s">
        <v>258</v>
      </c>
      <c r="C187" s="124" t="s">
        <v>37</v>
      </c>
      <c r="D187" s="184">
        <v>228</v>
      </c>
      <c r="E187" s="303">
        <v>19</v>
      </c>
      <c r="F187" s="125">
        <v>750</v>
      </c>
      <c r="G187" s="125">
        <v>12</v>
      </c>
      <c r="H187" s="124"/>
      <c r="I187" s="184"/>
      <c r="J187" s="303"/>
      <c r="K187" s="125"/>
      <c r="L187" s="125"/>
      <c r="M187" s="125"/>
    </row>
    <row r="188" spans="1:13">
      <c r="A188" s="124" t="s">
        <v>259</v>
      </c>
      <c r="B188" s="125" t="s">
        <v>249</v>
      </c>
      <c r="C188" s="124">
        <v>2016</v>
      </c>
      <c r="D188" s="184">
        <v>120</v>
      </c>
      <c r="E188" s="303">
        <v>19.98</v>
      </c>
      <c r="F188" s="125">
        <v>750</v>
      </c>
      <c r="G188" s="125">
        <v>12</v>
      </c>
      <c r="H188" s="124"/>
      <c r="I188" s="184"/>
      <c r="J188" s="303"/>
      <c r="K188" s="125"/>
      <c r="L188" s="125"/>
      <c r="M188" s="125"/>
    </row>
    <row r="189" spans="1:13">
      <c r="A189" s="124" t="s">
        <v>260</v>
      </c>
      <c r="B189" s="125" t="s">
        <v>261</v>
      </c>
      <c r="C189" s="124" t="s">
        <v>8</v>
      </c>
      <c r="D189" s="184">
        <v>96</v>
      </c>
      <c r="E189" s="303">
        <v>13.99</v>
      </c>
      <c r="F189" s="125">
        <v>750</v>
      </c>
      <c r="G189" s="125">
        <v>12</v>
      </c>
      <c r="H189" s="124"/>
      <c r="I189" s="184"/>
      <c r="J189" s="303"/>
      <c r="K189" s="125"/>
      <c r="L189" s="125"/>
      <c r="M189" s="125"/>
    </row>
    <row r="190" spans="1:13">
      <c r="A190" s="124" t="s">
        <v>260</v>
      </c>
      <c r="B190" s="125" t="s">
        <v>245</v>
      </c>
      <c r="C190" s="124" t="s">
        <v>8</v>
      </c>
      <c r="D190" s="184">
        <v>96</v>
      </c>
      <c r="E190" s="303">
        <v>13.99</v>
      </c>
      <c r="F190" s="125">
        <v>750</v>
      </c>
      <c r="G190" s="125">
        <v>12</v>
      </c>
      <c r="H190" s="124"/>
      <c r="I190" s="184"/>
      <c r="J190" s="303"/>
      <c r="K190" s="125"/>
      <c r="L190" s="125"/>
      <c r="M190" s="125"/>
    </row>
    <row r="191" spans="1:13">
      <c r="A191" s="124" t="s">
        <v>262</v>
      </c>
      <c r="B191" s="125" t="s">
        <v>263</v>
      </c>
      <c r="C191" s="124" t="s">
        <v>8</v>
      </c>
      <c r="D191" s="184">
        <v>324</v>
      </c>
      <c r="E191" s="303">
        <v>27</v>
      </c>
      <c r="F191" s="125">
        <v>750</v>
      </c>
      <c r="G191" s="125">
        <v>12</v>
      </c>
      <c r="H191" s="124"/>
      <c r="I191" s="184"/>
      <c r="J191" s="303"/>
      <c r="K191" s="125"/>
      <c r="L191" s="125"/>
      <c r="M191" s="125"/>
    </row>
    <row r="192" spans="1:13">
      <c r="A192" s="124" t="s">
        <v>262</v>
      </c>
      <c r="B192" s="125" t="s">
        <v>264</v>
      </c>
      <c r="C192" s="124" t="s">
        <v>8</v>
      </c>
      <c r="D192" s="184">
        <v>324</v>
      </c>
      <c r="E192" s="303">
        <v>27</v>
      </c>
      <c r="F192" s="125">
        <v>750</v>
      </c>
      <c r="G192" s="125">
        <v>12</v>
      </c>
      <c r="H192" s="124"/>
      <c r="I192" s="184"/>
      <c r="J192" s="303"/>
      <c r="K192" s="125"/>
      <c r="L192" s="125"/>
      <c r="M192" s="125"/>
    </row>
    <row r="193" spans="1:13">
      <c r="A193" s="126" t="s">
        <v>262</v>
      </c>
      <c r="B193" s="125" t="s">
        <v>265</v>
      </c>
      <c r="C193" s="124">
        <v>2016</v>
      </c>
      <c r="D193" s="184">
        <v>324</v>
      </c>
      <c r="E193" s="303">
        <v>27</v>
      </c>
      <c r="F193" s="125">
        <v>750</v>
      </c>
      <c r="G193" s="125">
        <v>12</v>
      </c>
      <c r="H193" s="124"/>
      <c r="I193" s="184"/>
      <c r="J193" s="303"/>
      <c r="K193" s="125"/>
      <c r="L193" s="125"/>
      <c r="M193" s="125"/>
    </row>
    <row r="194" spans="1:13">
      <c r="A194" s="126" t="s">
        <v>262</v>
      </c>
      <c r="B194" s="125" t="s">
        <v>266</v>
      </c>
      <c r="C194" s="124">
        <v>2017</v>
      </c>
      <c r="D194" s="184">
        <v>252</v>
      </c>
      <c r="E194" s="303">
        <v>21</v>
      </c>
      <c r="F194" s="125">
        <v>750</v>
      </c>
      <c r="G194" s="125">
        <v>12</v>
      </c>
      <c r="H194" s="124"/>
      <c r="I194" s="184"/>
      <c r="J194" s="303"/>
      <c r="K194" s="125"/>
      <c r="L194" s="125"/>
      <c r="M194" s="125"/>
    </row>
    <row r="195" spans="1:13">
      <c r="A195" s="126" t="s">
        <v>262</v>
      </c>
      <c r="B195" s="125" t="s">
        <v>267</v>
      </c>
      <c r="C195" s="124">
        <v>2016</v>
      </c>
      <c r="D195" s="184">
        <v>324</v>
      </c>
      <c r="E195" s="303">
        <v>27</v>
      </c>
      <c r="F195" s="125">
        <v>750</v>
      </c>
      <c r="G195" s="125">
        <v>12</v>
      </c>
      <c r="H195" s="124"/>
      <c r="I195" s="184"/>
      <c r="J195" s="303"/>
      <c r="K195" s="125"/>
      <c r="L195" s="125"/>
      <c r="M195" s="125"/>
    </row>
    <row r="196" spans="1:13">
      <c r="A196" s="126" t="s">
        <v>262</v>
      </c>
      <c r="B196" s="125" t="s">
        <v>268</v>
      </c>
      <c r="C196" s="124">
        <v>2015</v>
      </c>
      <c r="D196" s="184">
        <v>324</v>
      </c>
      <c r="E196" s="303">
        <v>27</v>
      </c>
      <c r="F196" s="125">
        <v>750</v>
      </c>
      <c r="G196" s="125">
        <v>12</v>
      </c>
      <c r="H196" s="124"/>
      <c r="I196" s="184"/>
      <c r="J196" s="303"/>
      <c r="K196" s="125"/>
      <c r="L196" s="125"/>
      <c r="M196" s="125"/>
    </row>
    <row r="197" spans="1:13">
      <c r="A197" s="124" t="s">
        <v>269</v>
      </c>
      <c r="B197" s="125" t="s">
        <v>155</v>
      </c>
      <c r="C197" s="124">
        <v>2013</v>
      </c>
      <c r="D197" s="184">
        <v>300</v>
      </c>
      <c r="E197" s="303">
        <v>39.99</v>
      </c>
      <c r="F197" s="125">
        <v>750</v>
      </c>
      <c r="G197" s="125">
        <v>12</v>
      </c>
      <c r="H197" s="124"/>
      <c r="I197" s="305"/>
      <c r="J197" s="304"/>
      <c r="K197" s="125"/>
      <c r="L197" s="125"/>
      <c r="M197" s="125"/>
    </row>
    <row r="198" spans="1:13">
      <c r="A198" s="124" t="s">
        <v>269</v>
      </c>
      <c r="B198" s="125" t="s">
        <v>270</v>
      </c>
      <c r="C198" s="124" t="s">
        <v>8</v>
      </c>
      <c r="D198" s="184">
        <v>120</v>
      </c>
      <c r="E198" s="303">
        <v>16.989999999999998</v>
      </c>
      <c r="F198" s="125">
        <v>750</v>
      </c>
      <c r="G198" s="125">
        <v>12</v>
      </c>
      <c r="H198" s="124"/>
      <c r="I198" s="184"/>
      <c r="J198" s="303"/>
      <c r="K198" s="125"/>
      <c r="L198" s="125"/>
      <c r="M198" s="125"/>
    </row>
    <row r="199" spans="1:13">
      <c r="A199" s="124" t="s">
        <v>271</v>
      </c>
      <c r="B199" s="125" t="s">
        <v>272</v>
      </c>
      <c r="C199" s="124" t="s">
        <v>8</v>
      </c>
      <c r="D199" s="184">
        <v>78</v>
      </c>
      <c r="E199" s="303">
        <v>10.99</v>
      </c>
      <c r="F199" s="125">
        <v>750</v>
      </c>
      <c r="G199" s="125">
        <v>12</v>
      </c>
      <c r="H199" s="124"/>
      <c r="I199" s="184"/>
      <c r="J199" s="303"/>
      <c r="K199" s="125"/>
      <c r="L199" s="125"/>
      <c r="M199" s="125"/>
    </row>
    <row r="200" spans="1:13">
      <c r="A200" s="124" t="s">
        <v>271</v>
      </c>
      <c r="B200" s="125" t="s">
        <v>273</v>
      </c>
      <c r="C200" s="124" t="s">
        <v>8</v>
      </c>
      <c r="D200" s="184">
        <v>108</v>
      </c>
      <c r="E200" s="303">
        <v>14.99</v>
      </c>
      <c r="F200" s="125">
        <v>750</v>
      </c>
      <c r="G200" s="125">
        <v>12</v>
      </c>
      <c r="H200" s="124"/>
      <c r="I200" s="184"/>
      <c r="J200" s="303"/>
      <c r="K200" s="125"/>
      <c r="L200" s="125"/>
      <c r="M200" s="125"/>
    </row>
    <row r="201" spans="1:13">
      <c r="A201" s="124" t="s">
        <v>274</v>
      </c>
      <c r="B201" s="125" t="s">
        <v>275</v>
      </c>
      <c r="C201" s="124" t="s">
        <v>8</v>
      </c>
      <c r="D201" s="184">
        <v>120</v>
      </c>
      <c r="E201" s="303">
        <v>16.989999999999998</v>
      </c>
      <c r="F201" s="125">
        <v>750</v>
      </c>
      <c r="G201" s="125">
        <v>12</v>
      </c>
      <c r="H201" s="124"/>
      <c r="I201" s="184"/>
      <c r="J201" s="303"/>
      <c r="K201" s="125"/>
      <c r="L201" s="125"/>
      <c r="M201" s="125"/>
    </row>
    <row r="202" spans="1:13">
      <c r="A202" s="124" t="s">
        <v>274</v>
      </c>
      <c r="B202" s="125" t="s">
        <v>14</v>
      </c>
      <c r="C202" s="124">
        <v>2014</v>
      </c>
      <c r="D202" s="184">
        <v>300</v>
      </c>
      <c r="E202" s="303">
        <v>49.99</v>
      </c>
      <c r="F202" s="125">
        <v>750</v>
      </c>
      <c r="G202" s="125">
        <v>12</v>
      </c>
      <c r="H202" s="124"/>
      <c r="I202" s="184"/>
      <c r="J202" s="303"/>
      <c r="K202" s="125"/>
      <c r="L202" s="125"/>
      <c r="M202" s="125"/>
    </row>
    <row r="203" spans="1:13">
      <c r="A203" s="124" t="s">
        <v>274</v>
      </c>
      <c r="B203" s="125" t="s">
        <v>14</v>
      </c>
      <c r="C203" s="124">
        <v>2015</v>
      </c>
      <c r="D203" s="184">
        <v>360</v>
      </c>
      <c r="E203" s="303">
        <v>49.99</v>
      </c>
      <c r="F203" s="125"/>
      <c r="G203" s="125"/>
      <c r="H203" s="124"/>
      <c r="I203" s="184"/>
      <c r="J203" s="303"/>
      <c r="K203" s="125"/>
      <c r="L203" s="125"/>
      <c r="M203" s="125"/>
    </row>
    <row r="204" spans="1:13" ht="25.5">
      <c r="A204" s="126" t="s">
        <v>276</v>
      </c>
      <c r="B204" s="125" t="s">
        <v>277</v>
      </c>
      <c r="C204" s="124">
        <v>2016</v>
      </c>
      <c r="D204" s="184">
        <v>144</v>
      </c>
      <c r="E204" s="303">
        <v>19.989999999999998</v>
      </c>
      <c r="F204" s="125">
        <v>750</v>
      </c>
      <c r="G204" s="125">
        <v>12</v>
      </c>
      <c r="H204" s="124"/>
      <c r="I204" s="184"/>
      <c r="J204" s="303"/>
      <c r="K204" s="125"/>
      <c r="L204" s="125"/>
      <c r="M204" s="125"/>
    </row>
    <row r="205" spans="1:13">
      <c r="A205" s="124" t="s">
        <v>278</v>
      </c>
      <c r="B205" s="125" t="s">
        <v>279</v>
      </c>
      <c r="C205" s="124" t="s">
        <v>27</v>
      </c>
      <c r="D205" s="184">
        <v>120</v>
      </c>
      <c r="E205" s="303">
        <v>14.99</v>
      </c>
      <c r="F205" s="125">
        <v>750</v>
      </c>
      <c r="G205" s="125">
        <v>12</v>
      </c>
      <c r="H205" s="124"/>
      <c r="I205" s="184"/>
      <c r="J205" s="303"/>
      <c r="K205" s="125"/>
      <c r="L205" s="125"/>
      <c r="M205" s="125"/>
    </row>
    <row r="206" spans="1:13">
      <c r="A206" s="124" t="s">
        <v>278</v>
      </c>
      <c r="B206" s="125" t="s">
        <v>280</v>
      </c>
      <c r="C206" s="124" t="s">
        <v>27</v>
      </c>
      <c r="D206" s="184">
        <v>78</v>
      </c>
      <c r="E206" s="303">
        <v>12.99</v>
      </c>
      <c r="F206" s="125">
        <v>750</v>
      </c>
      <c r="G206" s="125">
        <v>12</v>
      </c>
      <c r="H206" s="124"/>
      <c r="I206" s="184"/>
      <c r="J206" s="303"/>
      <c r="K206" s="125"/>
      <c r="L206" s="125"/>
      <c r="M206" s="125"/>
    </row>
    <row r="207" spans="1:13">
      <c r="A207" s="124" t="s">
        <v>281</v>
      </c>
      <c r="B207" s="125" t="s">
        <v>282</v>
      </c>
      <c r="C207" s="124" t="s">
        <v>8</v>
      </c>
      <c r="D207" s="184">
        <v>300</v>
      </c>
      <c r="E207" s="303">
        <v>39.99</v>
      </c>
      <c r="F207" s="125">
        <v>750</v>
      </c>
      <c r="G207" s="125">
        <v>12</v>
      </c>
      <c r="H207" s="124"/>
      <c r="I207" s="184"/>
      <c r="J207" s="303"/>
      <c r="K207" s="125"/>
      <c r="L207" s="125"/>
      <c r="M207" s="125"/>
    </row>
    <row r="208" spans="1:13">
      <c r="A208" s="124" t="s">
        <v>281</v>
      </c>
      <c r="B208" s="125" t="s">
        <v>283</v>
      </c>
      <c r="C208" s="124" t="s">
        <v>8</v>
      </c>
      <c r="D208" s="184">
        <v>420</v>
      </c>
      <c r="E208" s="303">
        <v>59.99</v>
      </c>
      <c r="F208" s="125">
        <v>750</v>
      </c>
      <c r="G208" s="125">
        <v>12</v>
      </c>
      <c r="H208" s="124"/>
      <c r="I208" s="184"/>
      <c r="J208" s="303"/>
      <c r="K208" s="125"/>
      <c r="L208" s="125"/>
      <c r="M208" s="125"/>
    </row>
    <row r="209" spans="1:13">
      <c r="A209" s="124" t="s">
        <v>281</v>
      </c>
      <c r="B209" s="125" t="s">
        <v>284</v>
      </c>
      <c r="C209" s="124" t="s">
        <v>8</v>
      </c>
      <c r="D209" s="184">
        <v>132</v>
      </c>
      <c r="E209" s="303">
        <v>19.989999999999998</v>
      </c>
      <c r="F209" s="125">
        <v>750</v>
      </c>
      <c r="G209" s="125">
        <v>12</v>
      </c>
      <c r="H209" s="124"/>
      <c r="I209" s="184"/>
      <c r="J209" s="303"/>
      <c r="K209" s="125"/>
      <c r="L209" s="125"/>
      <c r="M209" s="125"/>
    </row>
    <row r="210" spans="1:13">
      <c r="A210" s="124" t="s">
        <v>285</v>
      </c>
      <c r="B210" s="125" t="s">
        <v>20</v>
      </c>
      <c r="C210" s="124" t="s">
        <v>8</v>
      </c>
      <c r="D210" s="184">
        <v>84</v>
      </c>
      <c r="E210" s="303">
        <v>12.99</v>
      </c>
      <c r="F210" s="125">
        <v>750</v>
      </c>
      <c r="G210" s="125">
        <v>12</v>
      </c>
      <c r="H210" s="124"/>
      <c r="I210" s="184"/>
      <c r="J210" s="303"/>
      <c r="K210" s="125"/>
      <c r="L210" s="125"/>
      <c r="M210" s="125"/>
    </row>
    <row r="211" spans="1:13">
      <c r="A211" s="124" t="s">
        <v>286</v>
      </c>
      <c r="B211" s="125" t="s">
        <v>225</v>
      </c>
      <c r="C211" s="124" t="s">
        <v>37</v>
      </c>
      <c r="D211" s="184">
        <v>264</v>
      </c>
      <c r="E211" s="303">
        <v>22</v>
      </c>
      <c r="F211" s="125">
        <v>750</v>
      </c>
      <c r="G211" s="125">
        <v>12</v>
      </c>
      <c r="H211" s="124"/>
      <c r="I211" s="184"/>
      <c r="J211" s="303"/>
      <c r="K211" s="125"/>
      <c r="L211" s="125"/>
      <c r="M211" s="125"/>
    </row>
    <row r="212" spans="1:13">
      <c r="A212" s="124" t="s">
        <v>286</v>
      </c>
      <c r="B212" s="125" t="s">
        <v>287</v>
      </c>
      <c r="C212" s="124" t="s">
        <v>37</v>
      </c>
      <c r="D212" s="184">
        <v>264</v>
      </c>
      <c r="E212" s="303">
        <v>22</v>
      </c>
      <c r="F212" s="125">
        <v>750</v>
      </c>
      <c r="G212" s="125">
        <v>12</v>
      </c>
      <c r="H212" s="124"/>
      <c r="I212" s="184"/>
      <c r="J212" s="303"/>
      <c r="K212" s="125"/>
      <c r="L212" s="125"/>
      <c r="M212" s="125"/>
    </row>
    <row r="213" spans="1:13">
      <c r="A213" s="124" t="s">
        <v>286</v>
      </c>
      <c r="B213" s="125" t="s">
        <v>288</v>
      </c>
      <c r="C213" s="124" t="s">
        <v>37</v>
      </c>
      <c r="D213" s="184">
        <v>264</v>
      </c>
      <c r="E213" s="303">
        <v>22</v>
      </c>
      <c r="F213" s="125">
        <v>750</v>
      </c>
      <c r="G213" s="125">
        <v>12</v>
      </c>
      <c r="H213" s="124"/>
      <c r="I213" s="184"/>
      <c r="J213" s="303"/>
      <c r="K213" s="125"/>
      <c r="L213" s="125"/>
      <c r="M213" s="125"/>
    </row>
    <row r="214" spans="1:13">
      <c r="A214" s="124" t="s">
        <v>286</v>
      </c>
      <c r="B214" s="125" t="s">
        <v>289</v>
      </c>
      <c r="C214" s="124" t="s">
        <v>37</v>
      </c>
      <c r="D214" s="184">
        <v>264</v>
      </c>
      <c r="E214" s="303">
        <v>22</v>
      </c>
      <c r="F214" s="125">
        <v>750</v>
      </c>
      <c r="G214" s="125">
        <v>12</v>
      </c>
      <c r="H214" s="124"/>
      <c r="I214" s="184"/>
      <c r="J214" s="303"/>
      <c r="K214" s="125"/>
      <c r="L214" s="125"/>
      <c r="M214" s="125"/>
    </row>
    <row r="215" spans="1:13">
      <c r="A215" s="124" t="s">
        <v>286</v>
      </c>
      <c r="B215" s="125" t="s">
        <v>290</v>
      </c>
      <c r="C215" s="124" t="s">
        <v>37</v>
      </c>
      <c r="D215" s="184">
        <v>288</v>
      </c>
      <c r="E215" s="303">
        <v>24</v>
      </c>
      <c r="F215" s="125">
        <v>750</v>
      </c>
      <c r="G215" s="125">
        <v>12</v>
      </c>
      <c r="H215" s="124"/>
      <c r="I215" s="184"/>
      <c r="J215" s="303"/>
      <c r="K215" s="125"/>
      <c r="L215" s="125"/>
      <c r="M215" s="125"/>
    </row>
    <row r="216" spans="1:13">
      <c r="A216" s="124" t="s">
        <v>286</v>
      </c>
      <c r="B216" s="125" t="s">
        <v>291</v>
      </c>
      <c r="C216" s="124" t="s">
        <v>37</v>
      </c>
      <c r="D216" s="184">
        <v>444</v>
      </c>
      <c r="E216" s="303">
        <v>37</v>
      </c>
      <c r="F216" s="125">
        <v>750</v>
      </c>
      <c r="G216" s="125">
        <v>12</v>
      </c>
      <c r="H216" s="124"/>
      <c r="I216" s="184"/>
      <c r="J216" s="303"/>
      <c r="K216" s="125"/>
      <c r="L216" s="125"/>
      <c r="M216" s="125"/>
    </row>
    <row r="217" spans="1:13">
      <c r="A217" s="124" t="s">
        <v>286</v>
      </c>
      <c r="B217" s="125" t="s">
        <v>292</v>
      </c>
      <c r="C217" s="124" t="s">
        <v>37</v>
      </c>
      <c r="D217" s="184">
        <v>444</v>
      </c>
      <c r="E217" s="303">
        <v>37</v>
      </c>
      <c r="F217" s="125">
        <v>750</v>
      </c>
      <c r="G217" s="125">
        <v>12</v>
      </c>
      <c r="H217" s="124"/>
      <c r="I217" s="184"/>
      <c r="J217" s="303"/>
      <c r="K217" s="125"/>
      <c r="L217" s="125"/>
      <c r="M217" s="125"/>
    </row>
    <row r="218" spans="1:13">
      <c r="A218" s="124" t="s">
        <v>1570</v>
      </c>
      <c r="B218" s="125" t="s">
        <v>12</v>
      </c>
      <c r="C218" s="124">
        <v>2017</v>
      </c>
      <c r="D218" s="184">
        <v>102</v>
      </c>
      <c r="E218" s="303">
        <v>16.98</v>
      </c>
      <c r="F218" s="125">
        <v>750</v>
      </c>
      <c r="G218" s="125">
        <v>12</v>
      </c>
      <c r="H218" s="124"/>
      <c r="I218" s="184"/>
      <c r="J218" s="303"/>
      <c r="K218" s="125"/>
      <c r="L218" s="125"/>
      <c r="M218" s="125"/>
    </row>
    <row r="219" spans="1:13">
      <c r="A219" s="124" t="s">
        <v>293</v>
      </c>
      <c r="B219" s="125" t="s">
        <v>294</v>
      </c>
      <c r="C219" s="124" t="s">
        <v>8</v>
      </c>
      <c r="D219" s="184">
        <v>108</v>
      </c>
      <c r="E219" s="303">
        <v>14.99</v>
      </c>
      <c r="F219" s="125">
        <v>750</v>
      </c>
      <c r="G219" s="125">
        <v>12</v>
      </c>
      <c r="H219" s="124"/>
      <c r="I219" s="184"/>
      <c r="J219" s="303"/>
      <c r="K219" s="125"/>
      <c r="L219" s="125"/>
      <c r="M219" s="125"/>
    </row>
    <row r="220" spans="1:13">
      <c r="A220" s="124" t="s">
        <v>295</v>
      </c>
      <c r="B220" s="125" t="s">
        <v>296</v>
      </c>
      <c r="C220" s="124" t="s">
        <v>8</v>
      </c>
      <c r="D220" s="184">
        <v>90</v>
      </c>
      <c r="E220" s="303">
        <v>12.99</v>
      </c>
      <c r="F220" s="125">
        <v>750</v>
      </c>
      <c r="G220" s="125">
        <v>12</v>
      </c>
      <c r="H220" s="124"/>
      <c r="I220" s="184"/>
      <c r="J220" s="303"/>
      <c r="K220" s="125"/>
      <c r="L220" s="125"/>
      <c r="M220" s="125"/>
    </row>
    <row r="221" spans="1:13">
      <c r="A221" s="124" t="s">
        <v>295</v>
      </c>
      <c r="B221" s="125" t="s">
        <v>297</v>
      </c>
      <c r="C221" s="124" t="s">
        <v>8</v>
      </c>
      <c r="D221" s="184">
        <v>90</v>
      </c>
      <c r="E221" s="303">
        <v>12.99</v>
      </c>
      <c r="F221" s="125">
        <v>750</v>
      </c>
      <c r="G221" s="125">
        <v>12</v>
      </c>
      <c r="H221" s="124"/>
      <c r="I221" s="184"/>
      <c r="J221" s="303"/>
      <c r="K221" s="125"/>
      <c r="L221" s="125"/>
      <c r="M221" s="125"/>
    </row>
    <row r="222" spans="1:13">
      <c r="A222" s="124" t="s">
        <v>295</v>
      </c>
      <c r="B222" s="125" t="s">
        <v>298</v>
      </c>
      <c r="C222" s="124" t="s">
        <v>8</v>
      </c>
      <c r="D222" s="184">
        <v>90</v>
      </c>
      <c r="E222" s="303">
        <v>12.99</v>
      </c>
      <c r="F222" s="125">
        <v>750</v>
      </c>
      <c r="G222" s="125">
        <v>12</v>
      </c>
      <c r="H222" s="124"/>
      <c r="I222" s="184"/>
      <c r="J222" s="303"/>
      <c r="K222" s="125"/>
      <c r="L222" s="125"/>
      <c r="M222" s="125"/>
    </row>
    <row r="223" spans="1:13">
      <c r="A223" s="124" t="s">
        <v>295</v>
      </c>
      <c r="B223" s="125" t="s">
        <v>299</v>
      </c>
      <c r="C223" s="124" t="s">
        <v>8</v>
      </c>
      <c r="D223" s="184">
        <v>102</v>
      </c>
      <c r="E223" s="303">
        <v>16.98</v>
      </c>
      <c r="F223" s="125">
        <v>750</v>
      </c>
      <c r="G223" s="125">
        <v>12</v>
      </c>
      <c r="H223" s="124"/>
      <c r="I223" s="184"/>
      <c r="J223" s="303"/>
      <c r="K223" s="125"/>
      <c r="L223" s="125"/>
      <c r="M223" s="125"/>
    </row>
    <row r="224" spans="1:13">
      <c r="A224" s="124" t="s">
        <v>295</v>
      </c>
      <c r="B224" s="125" t="s">
        <v>18</v>
      </c>
      <c r="C224" s="124" t="s">
        <v>8</v>
      </c>
      <c r="D224" s="184">
        <v>96</v>
      </c>
      <c r="E224" s="303">
        <v>15.98</v>
      </c>
      <c r="F224" s="125">
        <v>750</v>
      </c>
      <c r="G224" s="125">
        <v>12</v>
      </c>
      <c r="H224" s="124"/>
      <c r="I224" s="184"/>
      <c r="J224" s="303"/>
      <c r="K224" s="125"/>
      <c r="L224" s="125"/>
      <c r="M224" s="125"/>
    </row>
    <row r="225" spans="1:13">
      <c r="A225" s="124" t="s">
        <v>295</v>
      </c>
      <c r="B225" s="125" t="s">
        <v>249</v>
      </c>
      <c r="C225" s="124" t="s">
        <v>8</v>
      </c>
      <c r="D225" s="184">
        <v>160</v>
      </c>
      <c r="E225" s="303">
        <v>19.989999999999998</v>
      </c>
      <c r="F225" s="125">
        <v>750</v>
      </c>
      <c r="G225" s="125">
        <v>12</v>
      </c>
      <c r="H225" s="124"/>
      <c r="I225" s="184"/>
      <c r="J225" s="303"/>
      <c r="K225" s="125"/>
      <c r="L225" s="125"/>
      <c r="M225" s="125"/>
    </row>
    <row r="226" spans="1:13" ht="38.25">
      <c r="A226" s="124" t="s">
        <v>300</v>
      </c>
      <c r="B226" s="126" t="s">
        <v>301</v>
      </c>
      <c r="C226" s="124" t="s">
        <v>8</v>
      </c>
      <c r="D226" s="184">
        <v>60</v>
      </c>
      <c r="E226" s="303">
        <v>14.99</v>
      </c>
      <c r="F226" s="125">
        <v>750</v>
      </c>
      <c r="G226" s="125">
        <v>6</v>
      </c>
      <c r="H226" s="124"/>
      <c r="I226" s="184"/>
      <c r="J226" s="303"/>
      <c r="K226" s="125"/>
      <c r="L226" s="125"/>
      <c r="M226" s="125"/>
    </row>
    <row r="227" spans="1:13" ht="38.25">
      <c r="A227" s="124" t="s">
        <v>300</v>
      </c>
      <c r="B227" s="126" t="s">
        <v>302</v>
      </c>
      <c r="C227" s="124" t="s">
        <v>8</v>
      </c>
      <c r="D227" s="184">
        <v>160</v>
      </c>
      <c r="E227" s="303">
        <v>19.989999999999998</v>
      </c>
      <c r="F227" s="125">
        <v>750</v>
      </c>
      <c r="G227" s="125">
        <v>12</v>
      </c>
      <c r="H227" s="124"/>
      <c r="I227" s="184"/>
      <c r="J227" s="303"/>
      <c r="K227" s="125"/>
      <c r="L227" s="125"/>
      <c r="M227" s="125"/>
    </row>
    <row r="228" spans="1:13" ht="38.25">
      <c r="A228" s="124" t="s">
        <v>300</v>
      </c>
      <c r="B228" s="126" t="s">
        <v>303</v>
      </c>
      <c r="C228" s="124" t="s">
        <v>8</v>
      </c>
      <c r="D228" s="184">
        <v>120</v>
      </c>
      <c r="E228" s="303">
        <v>34.99</v>
      </c>
      <c r="F228" s="125">
        <v>750</v>
      </c>
      <c r="G228" s="125">
        <v>6</v>
      </c>
      <c r="H228" s="124"/>
      <c r="I228" s="184"/>
      <c r="J228" s="303"/>
      <c r="K228" s="125"/>
      <c r="L228" s="125"/>
      <c r="M228" s="125"/>
    </row>
    <row r="229" spans="1:13" ht="38.25">
      <c r="A229" s="124" t="s">
        <v>300</v>
      </c>
      <c r="B229" s="126" t="s">
        <v>304</v>
      </c>
      <c r="C229" s="124" t="s">
        <v>8</v>
      </c>
      <c r="D229" s="184">
        <v>180</v>
      </c>
      <c r="E229" s="303">
        <v>44.99</v>
      </c>
      <c r="F229" s="125">
        <v>750</v>
      </c>
      <c r="G229" s="125">
        <v>6</v>
      </c>
      <c r="H229" s="124"/>
      <c r="I229" s="184"/>
      <c r="J229" s="303"/>
      <c r="K229" s="125"/>
      <c r="L229" s="125"/>
      <c r="M229" s="125"/>
    </row>
    <row r="230" spans="1:13" ht="38.25">
      <c r="A230" s="124" t="s">
        <v>300</v>
      </c>
      <c r="B230" s="126" t="s">
        <v>305</v>
      </c>
      <c r="C230" s="124" t="s">
        <v>8</v>
      </c>
      <c r="D230" s="184">
        <v>180</v>
      </c>
      <c r="E230" s="303">
        <v>44.99</v>
      </c>
      <c r="F230" s="125">
        <v>750</v>
      </c>
      <c r="G230" s="125">
        <v>6</v>
      </c>
      <c r="H230" s="124"/>
      <c r="I230" s="184"/>
      <c r="J230" s="303"/>
      <c r="K230" s="125"/>
      <c r="L230" s="125"/>
      <c r="M230" s="125"/>
    </row>
    <row r="231" spans="1:13">
      <c r="A231" s="124" t="s">
        <v>306</v>
      </c>
      <c r="B231" s="125" t="s">
        <v>307</v>
      </c>
      <c r="C231" s="124" t="s">
        <v>37</v>
      </c>
      <c r="D231" s="184">
        <v>901.8</v>
      </c>
      <c r="E231" s="303">
        <v>75.150000000000006</v>
      </c>
      <c r="F231" s="125">
        <v>750</v>
      </c>
      <c r="G231" s="125">
        <v>12</v>
      </c>
      <c r="H231" s="124"/>
      <c r="I231" s="184"/>
      <c r="J231" s="303"/>
      <c r="K231" s="125"/>
      <c r="L231" s="125"/>
      <c r="M231" s="125"/>
    </row>
    <row r="232" spans="1:13" ht="25.5">
      <c r="A232" s="124" t="s">
        <v>308</v>
      </c>
      <c r="B232" s="126" t="s">
        <v>20</v>
      </c>
      <c r="C232" s="124" t="s">
        <v>8</v>
      </c>
      <c r="D232" s="184">
        <v>66</v>
      </c>
      <c r="E232" s="303">
        <v>8.99</v>
      </c>
      <c r="F232" s="125">
        <v>750</v>
      </c>
      <c r="G232" s="125">
        <v>12</v>
      </c>
      <c r="H232" s="124"/>
      <c r="I232" s="184"/>
      <c r="J232" s="303"/>
      <c r="K232" s="125"/>
      <c r="L232" s="125"/>
      <c r="M232" s="125"/>
    </row>
    <row r="233" spans="1:13" ht="25.5">
      <c r="A233" s="124" t="s">
        <v>308</v>
      </c>
      <c r="B233" s="126" t="s">
        <v>12</v>
      </c>
      <c r="C233" s="124" t="s">
        <v>8</v>
      </c>
      <c r="D233" s="184">
        <v>66</v>
      </c>
      <c r="E233" s="303">
        <v>8.99</v>
      </c>
      <c r="F233" s="125">
        <v>750</v>
      </c>
      <c r="G233" s="125">
        <v>12</v>
      </c>
      <c r="H233" s="124"/>
      <c r="I233" s="184"/>
      <c r="J233" s="303"/>
      <c r="K233" s="125"/>
      <c r="L233" s="125"/>
      <c r="M233" s="125"/>
    </row>
    <row r="234" spans="1:13">
      <c r="A234" s="124" t="s">
        <v>309</v>
      </c>
      <c r="B234" s="125" t="s">
        <v>310</v>
      </c>
      <c r="C234" s="124" t="s">
        <v>8</v>
      </c>
      <c r="D234" s="184">
        <v>78</v>
      </c>
      <c r="E234" s="303">
        <v>12.99</v>
      </c>
      <c r="F234" s="125">
        <v>750</v>
      </c>
      <c r="G234" s="125">
        <v>12</v>
      </c>
      <c r="H234" s="124"/>
      <c r="I234" s="184"/>
      <c r="J234" s="303"/>
      <c r="K234" s="125"/>
      <c r="L234" s="125"/>
      <c r="M234" s="125"/>
    </row>
    <row r="235" spans="1:13">
      <c r="A235" s="124" t="s">
        <v>309</v>
      </c>
      <c r="B235" s="125" t="s">
        <v>311</v>
      </c>
      <c r="C235" s="124" t="s">
        <v>8</v>
      </c>
      <c r="D235" s="184">
        <v>78</v>
      </c>
      <c r="E235" s="303">
        <v>12.99</v>
      </c>
      <c r="F235" s="125">
        <v>750</v>
      </c>
      <c r="G235" s="125">
        <v>12</v>
      </c>
      <c r="H235" s="124"/>
      <c r="I235" s="184"/>
      <c r="J235" s="303"/>
      <c r="K235" s="125"/>
      <c r="L235" s="125"/>
      <c r="M235" s="125"/>
    </row>
    <row r="236" spans="1:13">
      <c r="A236" s="124" t="s">
        <v>309</v>
      </c>
      <c r="B236" s="125" t="s">
        <v>312</v>
      </c>
      <c r="C236" s="124" t="s">
        <v>8</v>
      </c>
      <c r="D236" s="184">
        <v>108</v>
      </c>
      <c r="E236" s="303">
        <v>14.99</v>
      </c>
      <c r="F236" s="125">
        <v>750</v>
      </c>
      <c r="G236" s="125">
        <v>12</v>
      </c>
      <c r="H236" s="124"/>
      <c r="I236" s="184"/>
      <c r="J236" s="303"/>
      <c r="K236" s="125"/>
      <c r="L236" s="125"/>
      <c r="M236" s="125"/>
    </row>
    <row r="237" spans="1:13">
      <c r="A237" s="124" t="s">
        <v>309</v>
      </c>
      <c r="B237" s="125" t="s">
        <v>251</v>
      </c>
      <c r="C237" s="124" t="s">
        <v>8</v>
      </c>
      <c r="D237" s="184">
        <v>108</v>
      </c>
      <c r="E237" s="303">
        <v>14.99</v>
      </c>
      <c r="F237" s="125">
        <v>750</v>
      </c>
      <c r="G237" s="125">
        <v>12</v>
      </c>
      <c r="H237" s="124"/>
      <c r="I237" s="184"/>
      <c r="J237" s="303"/>
      <c r="K237" s="125"/>
      <c r="L237" s="125"/>
      <c r="M237" s="125"/>
    </row>
    <row r="238" spans="1:13">
      <c r="A238" s="124" t="s">
        <v>313</v>
      </c>
      <c r="B238" s="125" t="s">
        <v>117</v>
      </c>
      <c r="C238" s="124" t="s">
        <v>8</v>
      </c>
      <c r="D238" s="184">
        <v>78</v>
      </c>
      <c r="E238" s="303">
        <v>12.99</v>
      </c>
      <c r="F238" s="125">
        <v>750</v>
      </c>
      <c r="G238" s="125">
        <v>12</v>
      </c>
      <c r="H238" s="124"/>
      <c r="I238" s="184"/>
      <c r="J238" s="303"/>
      <c r="K238" s="125"/>
      <c r="L238" s="125"/>
      <c r="M238" s="125"/>
    </row>
    <row r="239" spans="1:13">
      <c r="A239" s="124" t="s">
        <v>314</v>
      </c>
      <c r="B239" s="125" t="s">
        <v>230</v>
      </c>
      <c r="C239" s="124" t="s">
        <v>8</v>
      </c>
      <c r="D239" s="184">
        <v>132</v>
      </c>
      <c r="E239" s="303">
        <v>19.989999999999998</v>
      </c>
      <c r="F239" s="125">
        <v>750</v>
      </c>
      <c r="G239" s="125">
        <v>12</v>
      </c>
      <c r="H239" s="124"/>
      <c r="I239" s="184"/>
      <c r="J239" s="303"/>
      <c r="K239" s="125"/>
      <c r="L239" s="125"/>
      <c r="M239" s="125"/>
    </row>
    <row r="240" spans="1:13">
      <c r="A240" s="124" t="s">
        <v>314</v>
      </c>
      <c r="B240" s="125" t="s">
        <v>229</v>
      </c>
      <c r="C240" s="124" t="s">
        <v>8</v>
      </c>
      <c r="D240" s="184">
        <v>165</v>
      </c>
      <c r="E240" s="303">
        <v>24.99</v>
      </c>
      <c r="F240" s="125">
        <v>750</v>
      </c>
      <c r="G240" s="125">
        <v>12</v>
      </c>
      <c r="H240" s="124"/>
      <c r="I240" s="184"/>
      <c r="J240" s="303"/>
      <c r="K240" s="125"/>
      <c r="L240" s="125"/>
      <c r="M240" s="125"/>
    </row>
    <row r="241" spans="1:13">
      <c r="A241" s="124" t="s">
        <v>315</v>
      </c>
      <c r="B241" s="125" t="s">
        <v>316</v>
      </c>
      <c r="C241" s="124">
        <v>2018</v>
      </c>
      <c r="D241" s="184">
        <v>72</v>
      </c>
      <c r="E241" s="303">
        <v>11.99</v>
      </c>
      <c r="F241" s="125">
        <v>750</v>
      </c>
      <c r="G241" s="125">
        <v>12</v>
      </c>
      <c r="H241" s="124"/>
      <c r="I241" s="184"/>
      <c r="J241" s="303"/>
      <c r="K241" s="125"/>
      <c r="L241" s="125"/>
      <c r="M241" s="125"/>
    </row>
    <row r="242" spans="1:13">
      <c r="A242" s="124" t="s">
        <v>315</v>
      </c>
      <c r="B242" s="125" t="s">
        <v>316</v>
      </c>
      <c r="C242" s="124">
        <v>2019</v>
      </c>
      <c r="D242" s="184">
        <v>90</v>
      </c>
      <c r="E242" s="303">
        <v>14.99</v>
      </c>
      <c r="F242" s="125">
        <v>750</v>
      </c>
      <c r="G242" s="125">
        <v>12</v>
      </c>
      <c r="H242" s="124"/>
      <c r="I242" s="184"/>
      <c r="J242" s="303"/>
      <c r="K242" s="125"/>
      <c r="L242" s="125"/>
      <c r="M242" s="125"/>
    </row>
    <row r="243" spans="1:13">
      <c r="A243" s="124" t="s">
        <v>317</v>
      </c>
      <c r="B243" s="125" t="s">
        <v>318</v>
      </c>
      <c r="C243" s="124">
        <v>2018</v>
      </c>
      <c r="D243" s="184">
        <v>60</v>
      </c>
      <c r="E243" s="303">
        <v>12.99</v>
      </c>
      <c r="F243" s="125">
        <v>750</v>
      </c>
      <c r="G243" s="125">
        <v>12</v>
      </c>
      <c r="H243" s="124"/>
      <c r="I243" s="184"/>
      <c r="J243" s="303"/>
      <c r="K243" s="125"/>
      <c r="L243" s="125"/>
      <c r="M243" s="125"/>
    </row>
    <row r="244" spans="1:13">
      <c r="A244" s="124" t="s">
        <v>317</v>
      </c>
      <c r="B244" s="125" t="s">
        <v>318</v>
      </c>
      <c r="C244" s="124">
        <v>2017</v>
      </c>
      <c r="D244" s="184">
        <v>60</v>
      </c>
      <c r="E244" s="303">
        <v>12.99</v>
      </c>
      <c r="F244" s="125">
        <v>750</v>
      </c>
      <c r="G244" s="125">
        <v>12</v>
      </c>
      <c r="H244" s="124"/>
      <c r="I244" s="184"/>
      <c r="J244" s="303"/>
      <c r="K244" s="125"/>
      <c r="L244" s="125"/>
      <c r="M244" s="125"/>
    </row>
    <row r="245" spans="1:13">
      <c r="A245" s="124" t="s">
        <v>319</v>
      </c>
      <c r="B245" s="125" t="s">
        <v>121</v>
      </c>
      <c r="C245" s="124" t="s">
        <v>8</v>
      </c>
      <c r="D245" s="184">
        <v>24</v>
      </c>
      <c r="E245" s="303">
        <v>4.99</v>
      </c>
      <c r="F245" s="125">
        <v>750</v>
      </c>
      <c r="G245" s="125">
        <v>12</v>
      </c>
      <c r="H245" s="124"/>
      <c r="I245" s="184"/>
      <c r="J245" s="303"/>
      <c r="K245" s="125"/>
      <c r="L245" s="125"/>
      <c r="M245" s="125"/>
    </row>
    <row r="246" spans="1:13">
      <c r="A246" s="124" t="s">
        <v>319</v>
      </c>
      <c r="B246" s="125" t="s">
        <v>12</v>
      </c>
      <c r="C246" s="124" t="s">
        <v>8</v>
      </c>
      <c r="D246" s="184">
        <v>48</v>
      </c>
      <c r="E246" s="303">
        <v>9.99</v>
      </c>
      <c r="F246" s="125">
        <v>750</v>
      </c>
      <c r="G246" s="125">
        <v>12</v>
      </c>
      <c r="H246" s="124"/>
      <c r="I246" s="184"/>
      <c r="J246" s="303"/>
      <c r="K246" s="125"/>
      <c r="L246" s="125"/>
      <c r="M246" s="125"/>
    </row>
    <row r="247" spans="1:13">
      <c r="A247" s="124" t="s">
        <v>319</v>
      </c>
      <c r="B247" s="125" t="s">
        <v>47</v>
      </c>
      <c r="C247" s="124" t="s">
        <v>8</v>
      </c>
      <c r="D247" s="184">
        <v>48</v>
      </c>
      <c r="E247" s="303">
        <v>9.99</v>
      </c>
      <c r="F247" s="125">
        <v>750</v>
      </c>
      <c r="G247" s="125">
        <v>12</v>
      </c>
      <c r="H247" s="124"/>
      <c r="I247" s="184"/>
      <c r="J247" s="303"/>
      <c r="K247" s="125"/>
      <c r="L247" s="125"/>
      <c r="M247" s="125"/>
    </row>
    <row r="248" spans="1:13">
      <c r="A248" s="124" t="s">
        <v>320</v>
      </c>
      <c r="B248" s="125" t="s">
        <v>321</v>
      </c>
      <c r="C248" s="124">
        <v>2016</v>
      </c>
      <c r="D248" s="184">
        <v>360</v>
      </c>
      <c r="E248" s="303">
        <v>49.99</v>
      </c>
      <c r="F248" s="125">
        <v>750</v>
      </c>
      <c r="G248" s="125">
        <v>12</v>
      </c>
      <c r="H248" s="124"/>
      <c r="I248" s="184"/>
      <c r="J248" s="303"/>
      <c r="K248" s="125"/>
      <c r="L248" s="125"/>
      <c r="M248" s="125"/>
    </row>
    <row r="249" spans="1:13">
      <c r="A249" s="124" t="s">
        <v>320</v>
      </c>
      <c r="B249" s="125" t="s">
        <v>322</v>
      </c>
      <c r="C249" s="124">
        <v>2016</v>
      </c>
      <c r="D249" s="184">
        <v>198</v>
      </c>
      <c r="E249" s="303">
        <v>24.99</v>
      </c>
      <c r="F249" s="125">
        <v>750</v>
      </c>
      <c r="G249" s="125">
        <v>12</v>
      </c>
      <c r="H249" s="124"/>
      <c r="I249" s="184"/>
      <c r="J249" s="303"/>
      <c r="K249" s="125"/>
      <c r="L249" s="125"/>
      <c r="M249" s="125"/>
    </row>
    <row r="250" spans="1:13">
      <c r="A250" s="124" t="s">
        <v>323</v>
      </c>
      <c r="B250" s="125" t="s">
        <v>121</v>
      </c>
      <c r="C250" s="124" t="s">
        <v>8</v>
      </c>
      <c r="D250" s="184">
        <v>72</v>
      </c>
      <c r="E250" s="303">
        <v>9.99</v>
      </c>
      <c r="F250" s="125">
        <v>750</v>
      </c>
      <c r="G250" s="125">
        <v>12</v>
      </c>
      <c r="H250" s="124"/>
      <c r="I250" s="184"/>
      <c r="J250" s="303"/>
      <c r="K250" s="125"/>
      <c r="L250" s="125"/>
      <c r="M250" s="125"/>
    </row>
    <row r="251" spans="1:13">
      <c r="A251" s="124" t="s">
        <v>323</v>
      </c>
      <c r="B251" s="125" t="s">
        <v>324</v>
      </c>
      <c r="C251" s="124">
        <v>2018</v>
      </c>
      <c r="D251" s="184">
        <v>60</v>
      </c>
      <c r="E251" s="303">
        <v>9.99</v>
      </c>
      <c r="F251" s="125">
        <v>750</v>
      </c>
      <c r="G251" s="125">
        <v>12</v>
      </c>
      <c r="H251" s="124"/>
      <c r="I251" s="184"/>
      <c r="J251" s="303"/>
      <c r="K251" s="125"/>
      <c r="L251" s="125"/>
      <c r="M251" s="125"/>
    </row>
    <row r="252" spans="1:13">
      <c r="A252" s="124" t="s">
        <v>325</v>
      </c>
      <c r="B252" s="125" t="s">
        <v>60</v>
      </c>
      <c r="C252" s="124" t="s">
        <v>8</v>
      </c>
      <c r="D252" s="184">
        <v>24</v>
      </c>
      <c r="E252" s="303">
        <v>2.99</v>
      </c>
      <c r="F252" s="125">
        <v>187</v>
      </c>
      <c r="G252" s="125">
        <v>12</v>
      </c>
      <c r="H252" s="124"/>
      <c r="I252" s="184"/>
      <c r="J252" s="303"/>
      <c r="K252" s="125"/>
      <c r="L252" s="125"/>
      <c r="M252" s="125"/>
    </row>
    <row r="253" spans="1:13">
      <c r="A253" s="124" t="s">
        <v>325</v>
      </c>
      <c r="B253" s="125" t="s">
        <v>63</v>
      </c>
      <c r="C253" s="124" t="s">
        <v>8</v>
      </c>
      <c r="D253" s="184">
        <v>24</v>
      </c>
      <c r="E253" s="303">
        <v>2.99</v>
      </c>
      <c r="F253" s="125">
        <v>187</v>
      </c>
      <c r="G253" s="125">
        <v>12</v>
      </c>
      <c r="H253" s="124"/>
      <c r="I253" s="184"/>
      <c r="J253" s="303"/>
      <c r="K253" s="125"/>
      <c r="L253" s="125"/>
      <c r="M253" s="125"/>
    </row>
    <row r="254" spans="1:13">
      <c r="A254" s="124" t="s">
        <v>325</v>
      </c>
      <c r="B254" s="125" t="s">
        <v>326</v>
      </c>
      <c r="C254" s="124" t="s">
        <v>8</v>
      </c>
      <c r="D254" s="184">
        <v>24</v>
      </c>
      <c r="E254" s="303">
        <v>2.99</v>
      </c>
      <c r="F254" s="125">
        <v>187</v>
      </c>
      <c r="G254" s="125">
        <v>12</v>
      </c>
      <c r="H254" s="124"/>
      <c r="I254" s="184"/>
      <c r="J254" s="303"/>
      <c r="K254" s="125"/>
      <c r="L254" s="125"/>
      <c r="M254" s="125"/>
    </row>
    <row r="255" spans="1:13">
      <c r="A255" s="124" t="s">
        <v>325</v>
      </c>
      <c r="B255" s="125" t="s">
        <v>326</v>
      </c>
      <c r="C255" s="124" t="s">
        <v>8</v>
      </c>
      <c r="D255" s="184">
        <v>24</v>
      </c>
      <c r="E255" s="303">
        <v>2.99</v>
      </c>
      <c r="F255" s="125">
        <v>187</v>
      </c>
      <c r="G255" s="125">
        <v>20</v>
      </c>
      <c r="H255" s="124"/>
      <c r="I255" s="184"/>
      <c r="J255" s="303"/>
      <c r="K255" s="125"/>
      <c r="L255" s="125"/>
      <c r="M255" s="125"/>
    </row>
    <row r="256" spans="1:13">
      <c r="A256" s="124" t="s">
        <v>325</v>
      </c>
      <c r="B256" s="125" t="s">
        <v>327</v>
      </c>
      <c r="C256" s="124" t="s">
        <v>8</v>
      </c>
      <c r="D256" s="184">
        <v>24</v>
      </c>
      <c r="E256" s="303">
        <v>2.99</v>
      </c>
      <c r="F256" s="125">
        <v>187</v>
      </c>
      <c r="G256" s="125">
        <v>20</v>
      </c>
      <c r="H256" s="124"/>
      <c r="I256" s="184"/>
      <c r="J256" s="303"/>
      <c r="K256" s="125"/>
      <c r="L256" s="125"/>
      <c r="M256" s="125"/>
    </row>
    <row r="257" spans="1:13">
      <c r="A257" s="124" t="s">
        <v>328</v>
      </c>
      <c r="B257" s="125" t="s">
        <v>116</v>
      </c>
      <c r="C257" s="124" t="s">
        <v>8</v>
      </c>
      <c r="D257" s="184">
        <v>160</v>
      </c>
      <c r="E257" s="303">
        <v>160</v>
      </c>
      <c r="F257" s="125" t="s">
        <v>329</v>
      </c>
      <c r="G257" s="125">
        <v>1</v>
      </c>
      <c r="H257" s="124"/>
      <c r="I257" s="184"/>
      <c r="J257" s="303"/>
      <c r="K257" s="125"/>
      <c r="L257" s="125"/>
      <c r="M257" s="125"/>
    </row>
    <row r="258" spans="1:13">
      <c r="A258" s="124" t="s">
        <v>328</v>
      </c>
      <c r="B258" s="125" t="s">
        <v>12</v>
      </c>
      <c r="C258" s="124" t="s">
        <v>8</v>
      </c>
      <c r="D258" s="184">
        <v>160</v>
      </c>
      <c r="E258" s="303">
        <v>160</v>
      </c>
      <c r="F258" s="125" t="s">
        <v>329</v>
      </c>
      <c r="G258" s="125">
        <v>1</v>
      </c>
      <c r="H258" s="124"/>
      <c r="I258" s="184"/>
      <c r="J258" s="303"/>
      <c r="K258" s="125"/>
      <c r="L258" s="125"/>
      <c r="M258" s="125"/>
    </row>
    <row r="259" spans="1:13">
      <c r="A259" s="124" t="s">
        <v>328</v>
      </c>
      <c r="B259" s="125" t="s">
        <v>330</v>
      </c>
      <c r="C259" s="124" t="s">
        <v>8</v>
      </c>
      <c r="D259" s="184">
        <v>160</v>
      </c>
      <c r="E259" s="303">
        <v>160</v>
      </c>
      <c r="F259" s="125" t="s">
        <v>329</v>
      </c>
      <c r="G259" s="125">
        <v>1</v>
      </c>
      <c r="H259" s="124"/>
      <c r="I259" s="184"/>
      <c r="J259" s="303"/>
      <c r="K259" s="125"/>
      <c r="L259" s="125"/>
      <c r="M259" s="125"/>
    </row>
    <row r="260" spans="1:13">
      <c r="A260" s="124" t="s">
        <v>328</v>
      </c>
      <c r="B260" s="125" t="s">
        <v>245</v>
      </c>
      <c r="C260" s="124" t="s">
        <v>8</v>
      </c>
      <c r="D260" s="184">
        <v>160</v>
      </c>
      <c r="E260" s="303">
        <v>160</v>
      </c>
      <c r="F260" s="125" t="s">
        <v>329</v>
      </c>
      <c r="G260" s="125">
        <v>1</v>
      </c>
      <c r="H260" s="124"/>
      <c r="I260" s="184"/>
      <c r="J260" s="303"/>
      <c r="K260" s="125"/>
      <c r="L260" s="125"/>
      <c r="M260" s="125"/>
    </row>
    <row r="261" spans="1:13">
      <c r="A261" s="124" t="s">
        <v>331</v>
      </c>
      <c r="B261" s="125" t="s">
        <v>332</v>
      </c>
      <c r="C261" s="124" t="s">
        <v>8</v>
      </c>
      <c r="D261" s="184">
        <v>90</v>
      </c>
      <c r="E261" s="303">
        <v>14.99</v>
      </c>
      <c r="F261" s="125">
        <v>750</v>
      </c>
      <c r="G261" s="125">
        <v>12</v>
      </c>
      <c r="H261" s="124"/>
      <c r="I261" s="184"/>
      <c r="J261" s="303"/>
      <c r="K261" s="125"/>
      <c r="L261" s="125"/>
      <c r="M261" s="125"/>
    </row>
    <row r="262" spans="1:13">
      <c r="A262" s="124" t="s">
        <v>333</v>
      </c>
      <c r="B262" s="125" t="s">
        <v>334</v>
      </c>
      <c r="C262" s="124">
        <v>2014</v>
      </c>
      <c r="D262" s="184">
        <v>60</v>
      </c>
      <c r="E262" s="303">
        <v>8.98</v>
      </c>
      <c r="F262" s="125">
        <v>750</v>
      </c>
      <c r="G262" s="125">
        <v>12</v>
      </c>
      <c r="H262" s="124"/>
      <c r="I262" s="184"/>
      <c r="J262" s="303"/>
      <c r="K262" s="125"/>
      <c r="L262" s="125"/>
      <c r="M262" s="125"/>
    </row>
    <row r="263" spans="1:13">
      <c r="A263" s="124" t="s">
        <v>335</v>
      </c>
      <c r="B263" s="125" t="s">
        <v>336</v>
      </c>
      <c r="C263" s="124" t="s">
        <v>8</v>
      </c>
      <c r="D263" s="184">
        <v>60</v>
      </c>
      <c r="E263" s="303">
        <v>8.98</v>
      </c>
      <c r="F263" s="125">
        <v>750</v>
      </c>
      <c r="G263" s="125">
        <v>12</v>
      </c>
      <c r="H263" s="124"/>
      <c r="I263" s="184"/>
      <c r="J263" s="303"/>
      <c r="K263" s="125"/>
      <c r="L263" s="125"/>
      <c r="M263" s="125"/>
    </row>
    <row r="264" spans="1:13">
      <c r="A264" s="124" t="s">
        <v>335</v>
      </c>
      <c r="B264" s="125" t="s">
        <v>337</v>
      </c>
      <c r="C264" s="124" t="s">
        <v>8</v>
      </c>
      <c r="D264" s="184">
        <v>60</v>
      </c>
      <c r="E264" s="303">
        <v>8.98</v>
      </c>
      <c r="F264" s="125">
        <v>750</v>
      </c>
      <c r="G264" s="125">
        <v>12</v>
      </c>
      <c r="H264" s="124"/>
      <c r="I264" s="184"/>
      <c r="J264" s="303"/>
      <c r="K264" s="125"/>
      <c r="L264" s="125"/>
      <c r="M264" s="125"/>
    </row>
    <row r="265" spans="1:13">
      <c r="A265" s="124" t="s">
        <v>335</v>
      </c>
      <c r="B265" s="125" t="s">
        <v>338</v>
      </c>
      <c r="C265" s="124" t="s">
        <v>8</v>
      </c>
      <c r="D265" s="184">
        <v>84</v>
      </c>
      <c r="E265" s="303">
        <v>13.98</v>
      </c>
      <c r="F265" s="125">
        <v>750</v>
      </c>
      <c r="G265" s="125">
        <v>12</v>
      </c>
      <c r="H265" s="124"/>
      <c r="I265" s="184"/>
      <c r="J265" s="303"/>
      <c r="K265" s="125"/>
      <c r="L265" s="125"/>
      <c r="M265" s="125"/>
    </row>
    <row r="266" spans="1:13">
      <c r="A266" s="124" t="s">
        <v>339</v>
      </c>
      <c r="B266" s="125" t="s">
        <v>340</v>
      </c>
      <c r="C266" s="124" t="s">
        <v>8</v>
      </c>
      <c r="D266" s="184">
        <v>96</v>
      </c>
      <c r="E266" s="303">
        <v>14.98</v>
      </c>
      <c r="F266" s="125">
        <v>750</v>
      </c>
      <c r="G266" s="125">
        <v>12</v>
      </c>
      <c r="H266" s="124"/>
      <c r="I266" s="184"/>
      <c r="J266" s="303"/>
      <c r="K266" s="125"/>
      <c r="L266" s="125"/>
      <c r="M266" s="125"/>
    </row>
    <row r="267" spans="1:13">
      <c r="A267" s="124" t="s">
        <v>1569</v>
      </c>
      <c r="B267" s="125" t="s">
        <v>155</v>
      </c>
      <c r="C267" s="124" t="s">
        <v>8</v>
      </c>
      <c r="D267" s="310"/>
      <c r="E267" s="125"/>
      <c r="F267" s="125">
        <v>750</v>
      </c>
      <c r="G267" s="125">
        <v>12</v>
      </c>
      <c r="H267" s="124"/>
      <c r="I267" s="184"/>
      <c r="J267" s="303"/>
      <c r="K267" s="125"/>
      <c r="L267" s="125"/>
      <c r="M267" s="125"/>
    </row>
    <row r="268" spans="1:13">
      <c r="A268" s="124" t="s">
        <v>341</v>
      </c>
      <c r="B268" s="125" t="s">
        <v>342</v>
      </c>
      <c r="C268" s="124" t="s">
        <v>8</v>
      </c>
      <c r="D268" s="184">
        <v>120</v>
      </c>
      <c r="E268" s="303">
        <v>17.989999999999998</v>
      </c>
      <c r="F268" s="125">
        <v>750</v>
      </c>
      <c r="G268" s="125">
        <v>12</v>
      </c>
      <c r="H268" s="124"/>
      <c r="I268" s="184"/>
      <c r="J268" s="303"/>
      <c r="K268" s="125"/>
      <c r="L268" s="125"/>
      <c r="M268" s="125"/>
    </row>
    <row r="269" spans="1:13">
      <c r="A269" s="124" t="s">
        <v>341</v>
      </c>
      <c r="B269" s="125" t="s">
        <v>343</v>
      </c>
      <c r="C269" s="124" t="s">
        <v>8</v>
      </c>
      <c r="D269" s="184">
        <v>144</v>
      </c>
      <c r="E269" s="303">
        <v>17.989999999999998</v>
      </c>
      <c r="F269" s="125">
        <v>750</v>
      </c>
      <c r="G269" s="125">
        <v>12</v>
      </c>
      <c r="H269" s="124"/>
      <c r="I269" s="184"/>
      <c r="J269" s="303"/>
      <c r="K269" s="125"/>
      <c r="L269" s="125"/>
      <c r="M269" s="125"/>
    </row>
    <row r="270" spans="1:13">
      <c r="A270" s="124" t="s">
        <v>344</v>
      </c>
      <c r="B270" s="125" t="s">
        <v>121</v>
      </c>
      <c r="C270" s="124" t="s">
        <v>8</v>
      </c>
      <c r="D270" s="184">
        <v>56</v>
      </c>
      <c r="E270" s="303">
        <v>6.99</v>
      </c>
      <c r="F270" s="125">
        <v>750</v>
      </c>
      <c r="G270" s="125">
        <v>12</v>
      </c>
      <c r="H270" s="124"/>
      <c r="I270" s="184"/>
      <c r="J270" s="303"/>
      <c r="K270" s="125"/>
      <c r="L270" s="125"/>
      <c r="M270" s="125"/>
    </row>
    <row r="271" spans="1:13">
      <c r="A271" s="124" t="s">
        <v>344</v>
      </c>
      <c r="B271" s="125" t="s">
        <v>121</v>
      </c>
      <c r="C271" s="124" t="s">
        <v>8</v>
      </c>
      <c r="D271" s="184">
        <v>42</v>
      </c>
      <c r="E271" s="303">
        <v>9.99</v>
      </c>
      <c r="F271" s="125">
        <v>1500</v>
      </c>
      <c r="G271" s="125">
        <v>6</v>
      </c>
      <c r="H271" s="124"/>
      <c r="I271" s="184"/>
      <c r="J271" s="303"/>
      <c r="K271" s="125"/>
      <c r="L271" s="125"/>
      <c r="M271" s="125"/>
    </row>
    <row r="272" spans="1:13">
      <c r="A272" s="124" t="s">
        <v>344</v>
      </c>
      <c r="B272" s="125" t="s">
        <v>116</v>
      </c>
      <c r="C272" s="124" t="s">
        <v>8</v>
      </c>
      <c r="D272" s="184">
        <v>56</v>
      </c>
      <c r="E272" s="303">
        <v>6.99</v>
      </c>
      <c r="F272" s="125">
        <v>750</v>
      </c>
      <c r="G272" s="125">
        <v>12</v>
      </c>
      <c r="H272" s="124"/>
      <c r="I272" s="184"/>
      <c r="J272" s="303"/>
      <c r="K272" s="125"/>
      <c r="L272" s="125"/>
      <c r="M272" s="125"/>
    </row>
    <row r="273" spans="1:13">
      <c r="A273" s="124" t="s">
        <v>344</v>
      </c>
      <c r="B273" s="125" t="s">
        <v>116</v>
      </c>
      <c r="C273" s="124" t="s">
        <v>8</v>
      </c>
      <c r="D273" s="184">
        <v>42</v>
      </c>
      <c r="E273" s="303">
        <v>9.99</v>
      </c>
      <c r="F273" s="125">
        <v>1500</v>
      </c>
      <c r="G273" s="125">
        <v>6</v>
      </c>
      <c r="H273" s="124"/>
      <c r="I273" s="184"/>
      <c r="J273" s="303"/>
      <c r="K273" s="125"/>
      <c r="L273" s="125"/>
      <c r="M273" s="125"/>
    </row>
    <row r="274" spans="1:13">
      <c r="A274" s="124" t="s">
        <v>344</v>
      </c>
      <c r="B274" s="125" t="s">
        <v>12</v>
      </c>
      <c r="C274" s="124" t="s">
        <v>8</v>
      </c>
      <c r="D274" s="184">
        <v>56</v>
      </c>
      <c r="E274" s="303">
        <v>6.99</v>
      </c>
      <c r="F274" s="125">
        <v>750</v>
      </c>
      <c r="G274" s="125">
        <v>12</v>
      </c>
      <c r="H274" s="124"/>
      <c r="I274" s="184"/>
      <c r="J274" s="303"/>
      <c r="K274" s="125"/>
      <c r="L274" s="125"/>
      <c r="M274" s="125"/>
    </row>
    <row r="275" spans="1:13">
      <c r="A275" s="124" t="s">
        <v>344</v>
      </c>
      <c r="B275" s="125" t="s">
        <v>12</v>
      </c>
      <c r="C275" s="124" t="s">
        <v>8</v>
      </c>
      <c r="D275" s="184">
        <v>42</v>
      </c>
      <c r="E275" s="303">
        <v>9.99</v>
      </c>
      <c r="F275" s="125">
        <v>1500</v>
      </c>
      <c r="G275" s="125">
        <v>6</v>
      </c>
      <c r="H275" s="124"/>
      <c r="I275" s="184"/>
      <c r="J275" s="303"/>
      <c r="K275" s="125"/>
      <c r="L275" s="125"/>
      <c r="M275" s="125"/>
    </row>
    <row r="276" spans="1:13">
      <c r="A276" s="124" t="s">
        <v>344</v>
      </c>
      <c r="B276" s="125" t="s">
        <v>345</v>
      </c>
      <c r="C276" s="124" t="s">
        <v>8</v>
      </c>
      <c r="D276" s="184">
        <v>56</v>
      </c>
      <c r="E276" s="303">
        <v>6.99</v>
      </c>
      <c r="F276" s="125">
        <v>750</v>
      </c>
      <c r="G276" s="125">
        <v>12</v>
      </c>
      <c r="H276" s="309"/>
      <c r="I276" s="305"/>
      <c r="J276" s="304"/>
      <c r="K276" s="308"/>
      <c r="L276" s="308"/>
      <c r="M276" s="125"/>
    </row>
    <row r="277" spans="1:13">
      <c r="A277" s="124" t="s">
        <v>344</v>
      </c>
      <c r="B277" s="125" t="s">
        <v>345</v>
      </c>
      <c r="C277" s="124" t="s">
        <v>8</v>
      </c>
      <c r="D277" s="184">
        <v>42</v>
      </c>
      <c r="E277" s="303">
        <v>9.99</v>
      </c>
      <c r="F277" s="125">
        <v>1500</v>
      </c>
      <c r="G277" s="125">
        <v>6</v>
      </c>
      <c r="H277" s="309"/>
      <c r="I277" s="305"/>
      <c r="J277" s="304"/>
      <c r="K277" s="308"/>
      <c r="L277" s="308"/>
      <c r="M277" s="125"/>
    </row>
    <row r="278" spans="1:13">
      <c r="A278" s="124" t="s">
        <v>346</v>
      </c>
      <c r="B278" s="125" t="s">
        <v>347</v>
      </c>
      <c r="C278" s="124" t="s">
        <v>8</v>
      </c>
      <c r="D278" s="184">
        <v>90</v>
      </c>
      <c r="E278" s="303">
        <v>14.99</v>
      </c>
      <c r="F278" s="125">
        <v>750</v>
      </c>
      <c r="G278" s="125">
        <v>12</v>
      </c>
      <c r="H278" s="124"/>
      <c r="I278" s="184"/>
      <c r="J278" s="185"/>
      <c r="K278" s="125"/>
      <c r="L278" s="125"/>
      <c r="M278" s="125"/>
    </row>
  </sheetData>
  <printOptions gridLines="1"/>
  <pageMargins left="0.7" right="0.7" top="0.75" bottom="0.75" header="0.3" footer="0.3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B25E7-D91C-4877-91B7-CA9D927788FA}">
  <dimension ref="A1:N47"/>
  <sheetViews>
    <sheetView topLeftCell="C1" zoomScale="50" zoomScaleNormal="50" workbookViewId="0">
      <selection activeCell="C1" sqref="A1:XFD1048576"/>
    </sheetView>
  </sheetViews>
  <sheetFormatPr defaultRowHeight="15"/>
  <cols>
    <col min="1" max="1" width="8.796875" style="170" hidden="1" customWidth="1"/>
    <col min="2" max="2" width="74.09765625" style="170" hidden="1" customWidth="1"/>
    <col min="3" max="3" width="44.5" style="170" customWidth="1"/>
    <col min="4" max="4" width="58.5" style="170" customWidth="1"/>
    <col min="5" max="5" width="11.59765625" style="170" bestFit="1" customWidth="1"/>
    <col min="6" max="6" width="26.09765625" style="170" customWidth="1"/>
    <col min="7" max="7" width="0.19921875" style="170" customWidth="1"/>
    <col min="8" max="8" width="20.296875" style="170" customWidth="1"/>
    <col min="9" max="9" width="9.765625E-2" style="170" hidden="1" customWidth="1"/>
    <col min="10" max="10" width="26.3984375" style="170" hidden="1" customWidth="1"/>
    <col min="11" max="11" width="26.3984375" style="170" bestFit="1" customWidth="1"/>
    <col min="12" max="13" width="17.69921875" style="170" bestFit="1" customWidth="1"/>
    <col min="14" max="14" width="12" style="170" customWidth="1"/>
    <col min="15" max="16384" width="8.796875" style="170"/>
  </cols>
  <sheetData>
    <row r="1" spans="1:14" s="164" customFormat="1" ht="50.25" customHeight="1">
      <c r="A1" s="161"/>
      <c r="B1" s="162"/>
      <c r="C1" s="161"/>
      <c r="D1" s="161"/>
      <c r="E1" s="161"/>
      <c r="F1" s="161"/>
      <c r="G1" s="161"/>
      <c r="H1" s="161"/>
      <c r="I1" s="163"/>
      <c r="J1" s="163"/>
      <c r="K1" s="163"/>
      <c r="L1" s="163"/>
      <c r="M1" s="163"/>
    </row>
    <row r="2" spans="1:14" s="167" customFormat="1" ht="55.5">
      <c r="A2" s="87"/>
      <c r="B2" s="127"/>
      <c r="C2" s="165" t="s">
        <v>1014</v>
      </c>
      <c r="D2" s="165" t="s">
        <v>1015</v>
      </c>
      <c r="E2" s="165" t="s">
        <v>1016</v>
      </c>
      <c r="F2" s="165" t="s">
        <v>1017</v>
      </c>
      <c r="G2" s="165" t="s">
        <v>1018</v>
      </c>
      <c r="H2" s="165" t="s">
        <v>1019</v>
      </c>
      <c r="I2" s="165" t="s">
        <v>1020</v>
      </c>
      <c r="J2" s="166" t="s">
        <v>1021</v>
      </c>
      <c r="K2" s="166" t="s">
        <v>1022</v>
      </c>
      <c r="L2" s="166" t="s">
        <v>1023</v>
      </c>
      <c r="M2" s="166" t="s">
        <v>1024</v>
      </c>
      <c r="N2" s="166" t="s">
        <v>1025</v>
      </c>
    </row>
    <row r="3" spans="1:14" s="167" customFormat="1" ht="27">
      <c r="A3" s="87"/>
      <c r="B3" s="127"/>
      <c r="C3" s="73" t="s">
        <v>1026</v>
      </c>
      <c r="D3" s="74" t="s">
        <v>1027</v>
      </c>
      <c r="E3" s="73" t="s">
        <v>1028</v>
      </c>
      <c r="F3" s="73">
        <v>12</v>
      </c>
      <c r="G3" s="73" t="s">
        <v>558</v>
      </c>
      <c r="H3" s="73" t="s">
        <v>1029</v>
      </c>
      <c r="I3" s="73" t="s">
        <v>27</v>
      </c>
      <c r="J3" s="75">
        <v>10.75</v>
      </c>
      <c r="K3" s="75">
        <f>J3*F3</f>
        <v>129</v>
      </c>
      <c r="L3" s="75">
        <f>M3/F3</f>
        <v>12.19</v>
      </c>
      <c r="M3" s="75">
        <v>146.28</v>
      </c>
      <c r="N3" s="73"/>
    </row>
    <row r="4" spans="1:14" s="167" customFormat="1" ht="27">
      <c r="A4" s="87"/>
      <c r="B4" s="168"/>
      <c r="C4" s="73" t="s">
        <v>1026</v>
      </c>
      <c r="D4" s="74" t="s">
        <v>1030</v>
      </c>
      <c r="E4" s="73" t="s">
        <v>1031</v>
      </c>
      <c r="F4" s="73">
        <v>12</v>
      </c>
      <c r="G4" s="73" t="s">
        <v>558</v>
      </c>
      <c r="H4" s="73" t="s">
        <v>1029</v>
      </c>
      <c r="I4" s="73">
        <v>2017</v>
      </c>
      <c r="J4" s="75">
        <v>8.65</v>
      </c>
      <c r="K4" s="75">
        <f>J4*F4</f>
        <v>103.80000000000001</v>
      </c>
      <c r="L4" s="75">
        <f>M4/F4</f>
        <v>10.450000000000001</v>
      </c>
      <c r="M4" s="75">
        <v>125.4</v>
      </c>
      <c r="N4" s="73"/>
    </row>
    <row r="5" spans="1:14" s="167" customFormat="1" ht="27">
      <c r="A5" s="87"/>
      <c r="B5" s="127"/>
      <c r="C5" s="73" t="s">
        <v>1026</v>
      </c>
      <c r="D5" s="76" t="s">
        <v>1032</v>
      </c>
      <c r="E5" s="73" t="s">
        <v>1033</v>
      </c>
      <c r="F5" s="73">
        <v>12</v>
      </c>
      <c r="G5" s="73" t="s">
        <v>558</v>
      </c>
      <c r="H5" s="73" t="s">
        <v>1034</v>
      </c>
      <c r="I5" s="73">
        <v>2018</v>
      </c>
      <c r="J5" s="75">
        <v>13.05</v>
      </c>
      <c r="K5" s="75">
        <f>J5*F5</f>
        <v>156.60000000000002</v>
      </c>
      <c r="L5" s="75">
        <f>M5/F5</f>
        <v>17.03</v>
      </c>
      <c r="M5" s="75">
        <v>204.36</v>
      </c>
      <c r="N5" s="73"/>
    </row>
    <row r="6" spans="1:14" s="167" customFormat="1" ht="27">
      <c r="A6" s="87"/>
      <c r="B6" s="127"/>
      <c r="C6" s="73" t="s">
        <v>1026</v>
      </c>
      <c r="D6" s="74" t="s">
        <v>1035</v>
      </c>
      <c r="E6" s="73" t="s">
        <v>1036</v>
      </c>
      <c r="F6" s="73">
        <v>12</v>
      </c>
      <c r="G6" s="73" t="s">
        <v>558</v>
      </c>
      <c r="H6" s="77"/>
      <c r="I6" s="73" t="s">
        <v>27</v>
      </c>
      <c r="J6" s="78"/>
      <c r="K6" s="78"/>
      <c r="L6" s="78"/>
      <c r="M6" s="75">
        <v>246.12</v>
      </c>
      <c r="N6" s="73"/>
    </row>
    <row r="7" spans="1:14" s="167" customFormat="1" ht="27">
      <c r="A7" s="87"/>
      <c r="B7" s="127"/>
      <c r="C7" s="79" t="s">
        <v>1026</v>
      </c>
      <c r="D7" s="80" t="s">
        <v>1037</v>
      </c>
      <c r="E7" s="79" t="s">
        <v>1028</v>
      </c>
      <c r="F7" s="79">
        <v>12</v>
      </c>
      <c r="G7" s="79" t="s">
        <v>558</v>
      </c>
      <c r="H7" s="79" t="s">
        <v>1038</v>
      </c>
      <c r="I7" s="79">
        <v>2019</v>
      </c>
      <c r="J7" s="81">
        <v>7.4</v>
      </c>
      <c r="K7" s="81">
        <f>J7*F7</f>
        <v>88.800000000000011</v>
      </c>
      <c r="L7" s="75">
        <f>M7/F7</f>
        <v>9.4500000000000011</v>
      </c>
      <c r="M7" s="81">
        <v>113.4</v>
      </c>
      <c r="N7" s="73"/>
    </row>
    <row r="8" spans="1:14" s="167" customFormat="1" ht="27">
      <c r="A8" s="87"/>
      <c r="B8" s="127"/>
      <c r="C8" s="79" t="s">
        <v>1026</v>
      </c>
      <c r="D8" s="80" t="s">
        <v>1039</v>
      </c>
      <c r="E8" s="79" t="s">
        <v>1040</v>
      </c>
      <c r="F8" s="79">
        <v>12</v>
      </c>
      <c r="G8" s="79" t="s">
        <v>558</v>
      </c>
      <c r="H8" s="79" t="s">
        <v>1041</v>
      </c>
      <c r="I8" s="79" t="s">
        <v>27</v>
      </c>
      <c r="J8" s="81">
        <v>10.35</v>
      </c>
      <c r="K8" s="81">
        <f>J8*F8</f>
        <v>124.19999999999999</v>
      </c>
      <c r="L8" s="75">
        <f>M8/F8</f>
        <v>11.799999999999999</v>
      </c>
      <c r="M8" s="81">
        <v>141.6</v>
      </c>
      <c r="N8" s="73"/>
    </row>
    <row r="9" spans="1:14" s="167" customFormat="1" ht="27">
      <c r="A9" s="87"/>
      <c r="B9" s="127"/>
      <c r="C9" s="79" t="s">
        <v>1026</v>
      </c>
      <c r="D9" s="80" t="s">
        <v>1042</v>
      </c>
      <c r="E9" s="79" t="s">
        <v>1031</v>
      </c>
      <c r="F9" s="79">
        <v>12</v>
      </c>
      <c r="G9" s="79" t="s">
        <v>558</v>
      </c>
      <c r="H9" s="79" t="s">
        <v>1043</v>
      </c>
      <c r="I9" s="79">
        <v>2018</v>
      </c>
      <c r="J9" s="81">
        <v>11.15</v>
      </c>
      <c r="K9" s="81">
        <f>J9*F9</f>
        <v>133.80000000000001</v>
      </c>
      <c r="L9" s="75">
        <f>M9/F9</f>
        <v>13.32</v>
      </c>
      <c r="M9" s="81">
        <v>159.84</v>
      </c>
      <c r="N9" s="73"/>
    </row>
    <row r="10" spans="1:14" s="167" customFormat="1" ht="27">
      <c r="A10" s="87"/>
      <c r="B10" s="127"/>
      <c r="C10" s="79" t="s">
        <v>1026</v>
      </c>
      <c r="D10" s="80" t="s">
        <v>1044</v>
      </c>
      <c r="E10" s="79" t="s">
        <v>1031</v>
      </c>
      <c r="F10" s="79">
        <v>12</v>
      </c>
      <c r="G10" s="79" t="s">
        <v>558</v>
      </c>
      <c r="H10" s="79" t="s">
        <v>1041</v>
      </c>
      <c r="I10" s="79">
        <v>2018</v>
      </c>
      <c r="J10" s="81">
        <v>9.8000000000000007</v>
      </c>
      <c r="K10" s="81">
        <f>J10*F10</f>
        <v>117.60000000000001</v>
      </c>
      <c r="L10" s="75">
        <f>M10/F10</f>
        <v>11.85</v>
      </c>
      <c r="M10" s="81">
        <v>142.19999999999999</v>
      </c>
      <c r="N10" s="73"/>
    </row>
    <row r="11" spans="1:14" s="167" customFormat="1" ht="27">
      <c r="A11" s="87"/>
      <c r="B11" s="127"/>
      <c r="C11" s="79" t="s">
        <v>1026</v>
      </c>
      <c r="D11" s="80" t="s">
        <v>1045</v>
      </c>
      <c r="E11" s="79" t="s">
        <v>1046</v>
      </c>
      <c r="F11" s="79">
        <v>12</v>
      </c>
      <c r="G11" s="79" t="s">
        <v>558</v>
      </c>
      <c r="H11" s="79"/>
      <c r="I11" s="79">
        <v>2019</v>
      </c>
      <c r="J11" s="81"/>
      <c r="K11" s="81"/>
      <c r="L11" s="81"/>
      <c r="M11" s="81">
        <v>125.52</v>
      </c>
      <c r="N11" s="79"/>
    </row>
    <row r="12" spans="1:14" s="167" customFormat="1" ht="27">
      <c r="A12" s="87"/>
      <c r="B12" s="127"/>
      <c r="C12" s="79" t="s">
        <v>1026</v>
      </c>
      <c r="D12" s="80" t="s">
        <v>1047</v>
      </c>
      <c r="E12" s="79" t="s">
        <v>1031</v>
      </c>
      <c r="F12" s="79">
        <v>12</v>
      </c>
      <c r="G12" s="79" t="s">
        <v>558</v>
      </c>
      <c r="H12" s="79" t="s">
        <v>1048</v>
      </c>
      <c r="I12" s="79">
        <v>2018</v>
      </c>
      <c r="J12" s="81">
        <v>8.65</v>
      </c>
      <c r="K12" s="81">
        <f>J12*F12</f>
        <v>103.80000000000001</v>
      </c>
      <c r="L12" s="75">
        <f>M12/F12</f>
        <v>10.459999999999999</v>
      </c>
      <c r="M12" s="81">
        <v>125.52</v>
      </c>
      <c r="N12" s="73"/>
    </row>
    <row r="13" spans="1:14" s="167" customFormat="1" ht="27">
      <c r="A13" s="87"/>
      <c r="B13" s="127"/>
      <c r="C13" s="79" t="s">
        <v>1026</v>
      </c>
      <c r="D13" s="80" t="s">
        <v>1047</v>
      </c>
      <c r="E13" s="79" t="s">
        <v>1031</v>
      </c>
      <c r="F13" s="79">
        <v>12</v>
      </c>
      <c r="G13" s="79" t="s">
        <v>558</v>
      </c>
      <c r="H13" s="79" t="s">
        <v>1048</v>
      </c>
      <c r="I13" s="79">
        <v>2019</v>
      </c>
      <c r="J13" s="81">
        <v>8.65</v>
      </c>
      <c r="K13" s="81">
        <f>J13*F13</f>
        <v>103.80000000000001</v>
      </c>
      <c r="L13" s="75">
        <f>M13/F13</f>
        <v>10.459999999999999</v>
      </c>
      <c r="M13" s="81">
        <v>125.52</v>
      </c>
      <c r="N13" s="73"/>
    </row>
    <row r="14" spans="1:14" s="167" customFormat="1" ht="27">
      <c r="A14" s="87"/>
      <c r="B14" s="127"/>
      <c r="C14" s="73" t="s">
        <v>1026</v>
      </c>
      <c r="D14" s="74" t="s">
        <v>1049</v>
      </c>
      <c r="E14" s="73" t="s">
        <v>1046</v>
      </c>
      <c r="F14" s="73">
        <v>12</v>
      </c>
      <c r="G14" s="73" t="s">
        <v>558</v>
      </c>
      <c r="H14" s="69"/>
      <c r="I14" s="73">
        <v>2019</v>
      </c>
      <c r="J14" s="82"/>
      <c r="K14" s="82"/>
      <c r="L14" s="82"/>
      <c r="M14" s="81">
        <v>90.6</v>
      </c>
      <c r="N14" s="73"/>
    </row>
    <row r="15" spans="1:14" s="167" customFormat="1" ht="27">
      <c r="A15" s="87"/>
      <c r="B15" s="127"/>
      <c r="C15" s="79" t="s">
        <v>1026</v>
      </c>
      <c r="D15" s="80" t="s">
        <v>1050</v>
      </c>
      <c r="E15" s="79" t="s">
        <v>1031</v>
      </c>
      <c r="F15" s="79">
        <v>12</v>
      </c>
      <c r="G15" s="79" t="s">
        <v>558</v>
      </c>
      <c r="H15" s="79" t="s">
        <v>1048</v>
      </c>
      <c r="I15" s="79">
        <v>2018</v>
      </c>
      <c r="J15" s="81">
        <v>8.6</v>
      </c>
      <c r="K15" s="81">
        <f t="shared" ref="K15:K18" si="0">J15*F15</f>
        <v>103.19999999999999</v>
      </c>
      <c r="L15" s="81">
        <f t="shared" ref="L15:L18" si="1">M15/F15</f>
        <v>9.85</v>
      </c>
      <c r="M15" s="81">
        <f>K15+15</f>
        <v>118.19999999999999</v>
      </c>
      <c r="N15" s="79"/>
    </row>
    <row r="16" spans="1:14" s="167" customFormat="1" ht="27">
      <c r="A16" s="87"/>
      <c r="B16" s="127"/>
      <c r="C16" s="79" t="s">
        <v>1026</v>
      </c>
      <c r="D16" s="80" t="s">
        <v>1051</v>
      </c>
      <c r="E16" s="79" t="s">
        <v>1033</v>
      </c>
      <c r="F16" s="79">
        <v>12</v>
      </c>
      <c r="G16" s="79" t="s">
        <v>558</v>
      </c>
      <c r="H16" s="79" t="s">
        <v>1052</v>
      </c>
      <c r="I16" s="79">
        <v>2019</v>
      </c>
      <c r="J16" s="81">
        <v>4.75</v>
      </c>
      <c r="K16" s="81">
        <f t="shared" si="0"/>
        <v>57</v>
      </c>
      <c r="L16" s="81">
        <f t="shared" si="1"/>
        <v>6.3599999999999994</v>
      </c>
      <c r="M16" s="81">
        <v>76.319999999999993</v>
      </c>
      <c r="N16" s="79"/>
    </row>
    <row r="17" spans="1:14" s="167" customFormat="1" ht="27">
      <c r="A17" s="87"/>
      <c r="B17" s="127"/>
      <c r="C17" s="79" t="s">
        <v>1026</v>
      </c>
      <c r="D17" s="80" t="s">
        <v>1053</v>
      </c>
      <c r="E17" s="79" t="s">
        <v>1031</v>
      </c>
      <c r="F17" s="79">
        <v>12</v>
      </c>
      <c r="G17" s="79" t="s">
        <v>558</v>
      </c>
      <c r="H17" s="79" t="s">
        <v>1048</v>
      </c>
      <c r="I17" s="79">
        <v>2018</v>
      </c>
      <c r="J17" s="81">
        <v>7.45</v>
      </c>
      <c r="K17" s="81">
        <f t="shared" si="0"/>
        <v>89.4</v>
      </c>
      <c r="L17" s="75">
        <f t="shared" si="1"/>
        <v>8.77</v>
      </c>
      <c r="M17" s="81">
        <v>105.24</v>
      </c>
      <c r="N17" s="73"/>
    </row>
    <row r="18" spans="1:14" s="167" customFormat="1" ht="27">
      <c r="A18" s="87"/>
      <c r="B18" s="127"/>
      <c r="C18" s="79" t="s">
        <v>1026</v>
      </c>
      <c r="D18" s="80" t="s">
        <v>1054</v>
      </c>
      <c r="E18" s="79" t="s">
        <v>1028</v>
      </c>
      <c r="F18" s="79">
        <v>12</v>
      </c>
      <c r="G18" s="79" t="s">
        <v>558</v>
      </c>
      <c r="H18" s="79" t="s">
        <v>1048</v>
      </c>
      <c r="I18" s="79">
        <v>2019</v>
      </c>
      <c r="J18" s="81">
        <v>7.2</v>
      </c>
      <c r="K18" s="81">
        <f t="shared" si="0"/>
        <v>86.4</v>
      </c>
      <c r="L18" s="75">
        <f t="shared" si="1"/>
        <v>8.4500000000000011</v>
      </c>
      <c r="M18" s="81">
        <f>K18+15</f>
        <v>101.4</v>
      </c>
      <c r="N18" s="73"/>
    </row>
    <row r="19" spans="1:14" s="167" customFormat="1" ht="27">
      <c r="A19" s="87"/>
      <c r="B19" s="127"/>
      <c r="C19" s="73" t="s">
        <v>1026</v>
      </c>
      <c r="D19" s="74" t="s">
        <v>1055</v>
      </c>
      <c r="E19" s="73" t="s">
        <v>1046</v>
      </c>
      <c r="F19" s="73">
        <v>12</v>
      </c>
      <c r="G19" s="73" t="s">
        <v>558</v>
      </c>
      <c r="H19" s="69"/>
      <c r="I19" s="73">
        <v>2016</v>
      </c>
      <c r="J19" s="82"/>
      <c r="K19" s="82"/>
      <c r="L19" s="82"/>
      <c r="M19" s="75">
        <v>123</v>
      </c>
      <c r="N19" s="73"/>
    </row>
    <row r="20" spans="1:14" s="167" customFormat="1" ht="27">
      <c r="A20" s="87"/>
      <c r="B20" s="127"/>
      <c r="C20" s="73" t="s">
        <v>1026</v>
      </c>
      <c r="D20" s="76" t="s">
        <v>1056</v>
      </c>
      <c r="E20" s="73" t="s">
        <v>1046</v>
      </c>
      <c r="F20" s="73">
        <v>12</v>
      </c>
      <c r="G20" s="73" t="s">
        <v>558</v>
      </c>
      <c r="H20" s="69"/>
      <c r="I20" s="73">
        <v>2017</v>
      </c>
      <c r="J20" s="82"/>
      <c r="K20" s="82"/>
      <c r="L20" s="82"/>
      <c r="M20" s="81">
        <v>132</v>
      </c>
      <c r="N20" s="73"/>
    </row>
    <row r="21" spans="1:14" ht="27">
      <c r="A21" s="87"/>
      <c r="B21" s="169"/>
      <c r="C21" s="73" t="s">
        <v>1026</v>
      </c>
      <c r="D21" s="74" t="s">
        <v>1057</v>
      </c>
      <c r="E21" s="73" t="s">
        <v>1046</v>
      </c>
      <c r="F21" s="73">
        <v>12</v>
      </c>
      <c r="G21" s="73" t="s">
        <v>558</v>
      </c>
      <c r="H21" s="69"/>
      <c r="I21" s="73">
        <v>2018</v>
      </c>
      <c r="J21" s="82"/>
      <c r="K21" s="82"/>
      <c r="L21" s="82"/>
      <c r="M21" s="81">
        <v>164.4</v>
      </c>
      <c r="N21" s="73"/>
    </row>
    <row r="22" spans="1:14" ht="27">
      <c r="A22" s="87"/>
      <c r="B22" s="127"/>
      <c r="C22" s="79" t="s">
        <v>1026</v>
      </c>
      <c r="D22" s="80" t="s">
        <v>1058</v>
      </c>
      <c r="E22" s="73" t="s">
        <v>1046</v>
      </c>
      <c r="F22" s="73">
        <v>12</v>
      </c>
      <c r="G22" s="73" t="s">
        <v>558</v>
      </c>
      <c r="H22" s="69"/>
      <c r="I22" s="73">
        <v>2016</v>
      </c>
      <c r="J22" s="82"/>
      <c r="K22" s="82"/>
      <c r="L22" s="82"/>
      <c r="M22" s="83" t="s">
        <v>1059</v>
      </c>
      <c r="N22" s="128"/>
    </row>
    <row r="23" spans="1:14" ht="27">
      <c r="A23" s="87"/>
      <c r="B23" s="169"/>
      <c r="C23" s="79" t="s">
        <v>1026</v>
      </c>
      <c r="D23" s="80" t="s">
        <v>1060</v>
      </c>
      <c r="E23" s="79" t="s">
        <v>1031</v>
      </c>
      <c r="F23" s="79">
        <v>12</v>
      </c>
      <c r="G23" s="79" t="s">
        <v>558</v>
      </c>
      <c r="H23" s="79" t="s">
        <v>1048</v>
      </c>
      <c r="I23" s="79">
        <v>2016</v>
      </c>
      <c r="J23" s="81">
        <v>5.85</v>
      </c>
      <c r="K23" s="81">
        <f>J23*F23</f>
        <v>70.199999999999989</v>
      </c>
      <c r="L23" s="75">
        <f>M23/F23</f>
        <v>7.44</v>
      </c>
      <c r="M23" s="81">
        <v>89.28</v>
      </c>
      <c r="N23" s="73"/>
    </row>
    <row r="24" spans="1:14" ht="27">
      <c r="A24" s="87"/>
      <c r="B24" s="169"/>
      <c r="C24" s="79" t="s">
        <v>1026</v>
      </c>
      <c r="D24" s="80" t="s">
        <v>1061</v>
      </c>
      <c r="E24" s="79" t="s">
        <v>1033</v>
      </c>
      <c r="F24" s="79">
        <v>12</v>
      </c>
      <c r="G24" s="79" t="s">
        <v>558</v>
      </c>
      <c r="H24" s="79" t="s">
        <v>1048</v>
      </c>
      <c r="I24" s="79">
        <v>2019</v>
      </c>
      <c r="J24" s="81">
        <v>6.15</v>
      </c>
      <c r="K24" s="81">
        <f>J24*F24</f>
        <v>73.800000000000011</v>
      </c>
      <c r="L24" s="75">
        <f>M24/F24</f>
        <v>8.16</v>
      </c>
      <c r="M24" s="81">
        <v>97.92</v>
      </c>
      <c r="N24" s="73"/>
    </row>
    <row r="25" spans="1:14" ht="27">
      <c r="A25" s="87"/>
      <c r="B25" s="127"/>
      <c r="C25" s="73" t="s">
        <v>1026</v>
      </c>
      <c r="D25" s="76" t="s">
        <v>1062</v>
      </c>
      <c r="E25" s="73" t="s">
        <v>1046</v>
      </c>
      <c r="F25" s="73">
        <v>12</v>
      </c>
      <c r="G25" s="73" t="s">
        <v>558</v>
      </c>
      <c r="H25" s="69"/>
      <c r="I25" s="73">
        <v>2017</v>
      </c>
      <c r="J25" s="82"/>
      <c r="K25" s="82"/>
      <c r="L25" s="82"/>
      <c r="M25" s="81">
        <v>100.08</v>
      </c>
      <c r="N25" s="73"/>
    </row>
    <row r="26" spans="1:14" ht="27">
      <c r="A26" s="87"/>
      <c r="B26" s="127"/>
      <c r="C26" s="73" t="s">
        <v>1026</v>
      </c>
      <c r="D26" s="76" t="s">
        <v>1062</v>
      </c>
      <c r="E26" s="73" t="s">
        <v>1046</v>
      </c>
      <c r="F26" s="73">
        <v>12</v>
      </c>
      <c r="G26" s="73" t="s">
        <v>558</v>
      </c>
      <c r="H26" s="69"/>
      <c r="I26" s="73">
        <v>2018</v>
      </c>
      <c r="J26" s="82"/>
      <c r="K26" s="82"/>
      <c r="L26" s="82"/>
      <c r="M26" s="81">
        <v>100.08</v>
      </c>
      <c r="N26" s="73"/>
    </row>
    <row r="27" spans="1:14" ht="27">
      <c r="A27" s="87"/>
      <c r="B27" s="127"/>
      <c r="C27" s="79" t="s">
        <v>1026</v>
      </c>
      <c r="D27" s="84" t="s">
        <v>1063</v>
      </c>
      <c r="E27" s="79" t="s">
        <v>1064</v>
      </c>
      <c r="F27" s="79">
        <v>12</v>
      </c>
      <c r="G27" s="79" t="s">
        <v>558</v>
      </c>
      <c r="H27" s="79"/>
      <c r="I27" s="79">
        <v>2018</v>
      </c>
      <c r="J27" s="81"/>
      <c r="K27" s="81"/>
      <c r="L27" s="75"/>
      <c r="M27" s="81">
        <v>85.8</v>
      </c>
      <c r="N27" s="73"/>
    </row>
    <row r="28" spans="1:14" ht="27">
      <c r="A28" s="87"/>
      <c r="B28" s="127"/>
      <c r="C28" s="79" t="s">
        <v>1026</v>
      </c>
      <c r="D28" s="84" t="s">
        <v>1063</v>
      </c>
      <c r="E28" s="79" t="s">
        <v>1064</v>
      </c>
      <c r="F28" s="79">
        <v>12</v>
      </c>
      <c r="G28" s="79" t="s">
        <v>558</v>
      </c>
      <c r="H28" s="79"/>
      <c r="I28" s="79">
        <v>2019</v>
      </c>
      <c r="J28" s="81"/>
      <c r="K28" s="81"/>
      <c r="L28" s="75"/>
      <c r="M28" s="81">
        <v>100.08</v>
      </c>
      <c r="N28" s="73"/>
    </row>
    <row r="29" spans="1:14" ht="27">
      <c r="A29" s="87"/>
      <c r="B29" s="169"/>
      <c r="C29" s="73" t="s">
        <v>1026</v>
      </c>
      <c r="D29" s="76" t="s">
        <v>1065</v>
      </c>
      <c r="E29" s="73" t="s">
        <v>1066</v>
      </c>
      <c r="F29" s="73">
        <v>12</v>
      </c>
      <c r="G29" s="73">
        <v>750</v>
      </c>
      <c r="H29" s="69"/>
      <c r="I29" s="73">
        <v>2018</v>
      </c>
      <c r="J29" s="82"/>
      <c r="K29" s="82"/>
      <c r="L29" s="82"/>
      <c r="M29" s="81">
        <v>104.28</v>
      </c>
      <c r="N29" s="73"/>
    </row>
    <row r="30" spans="1:14" ht="27">
      <c r="A30" s="171"/>
      <c r="B30" s="127"/>
      <c r="C30" s="79" t="s">
        <v>1026</v>
      </c>
      <c r="D30" s="80" t="s">
        <v>1065</v>
      </c>
      <c r="E30" s="79" t="s">
        <v>1066</v>
      </c>
      <c r="F30" s="79">
        <v>12</v>
      </c>
      <c r="G30" s="79">
        <v>750</v>
      </c>
      <c r="H30" s="79"/>
      <c r="I30" s="79">
        <v>2019</v>
      </c>
      <c r="J30" s="81"/>
      <c r="K30" s="81"/>
      <c r="L30" s="81"/>
      <c r="M30" s="81">
        <v>104.28</v>
      </c>
      <c r="N30" s="79"/>
    </row>
    <row r="31" spans="1:14" ht="27">
      <c r="A31" s="172"/>
      <c r="B31" s="172"/>
      <c r="C31" s="79" t="s">
        <v>1026</v>
      </c>
      <c r="D31" s="84" t="s">
        <v>1067</v>
      </c>
      <c r="E31" s="79" t="s">
        <v>1033</v>
      </c>
      <c r="F31" s="79">
        <v>12</v>
      </c>
      <c r="G31" s="79" t="s">
        <v>558</v>
      </c>
      <c r="H31" s="79" t="s">
        <v>1068</v>
      </c>
      <c r="I31" s="79">
        <v>2019</v>
      </c>
      <c r="J31" s="81">
        <v>5.5</v>
      </c>
      <c r="K31" s="81">
        <f>J31*F31</f>
        <v>66</v>
      </c>
      <c r="L31" s="75">
        <f>M31/F31</f>
        <v>7.25</v>
      </c>
      <c r="M31" s="81">
        <v>87</v>
      </c>
      <c r="N31" s="73"/>
    </row>
    <row r="32" spans="1:14" ht="27">
      <c r="A32" s="172"/>
      <c r="B32" s="172"/>
      <c r="C32" s="79" t="s">
        <v>1026</v>
      </c>
      <c r="D32" s="84" t="s">
        <v>1069</v>
      </c>
      <c r="E32" s="79" t="s">
        <v>1028</v>
      </c>
      <c r="F32" s="79">
        <v>12</v>
      </c>
      <c r="G32" s="79" t="s">
        <v>558</v>
      </c>
      <c r="H32" s="79" t="s">
        <v>1068</v>
      </c>
      <c r="I32" s="79">
        <v>2019</v>
      </c>
      <c r="J32" s="81">
        <v>5</v>
      </c>
      <c r="K32" s="81">
        <f>J32*F32</f>
        <v>60</v>
      </c>
      <c r="L32" s="75">
        <f>M32/F32</f>
        <v>6.8500000000000005</v>
      </c>
      <c r="M32" s="81">
        <v>82.2</v>
      </c>
      <c r="N32" s="73"/>
    </row>
    <row r="33" spans="1:14" ht="27">
      <c r="A33" s="172"/>
      <c r="B33" s="172"/>
      <c r="C33" s="79" t="s">
        <v>1026</v>
      </c>
      <c r="D33" s="80" t="s">
        <v>1070</v>
      </c>
      <c r="E33" s="79" t="s">
        <v>1033</v>
      </c>
      <c r="F33" s="79">
        <v>12</v>
      </c>
      <c r="G33" s="79" t="s">
        <v>558</v>
      </c>
      <c r="H33" s="79"/>
      <c r="I33" s="79">
        <v>2019</v>
      </c>
      <c r="J33" s="81"/>
      <c r="K33" s="81"/>
      <c r="L33" s="81"/>
      <c r="M33" s="81">
        <v>158.88</v>
      </c>
      <c r="N33" s="79"/>
    </row>
    <row r="34" spans="1:14" ht="27">
      <c r="A34" s="172"/>
      <c r="B34" s="172"/>
      <c r="C34" s="79" t="s">
        <v>1026</v>
      </c>
      <c r="D34" s="85" t="s">
        <v>1071</v>
      </c>
      <c r="E34" s="86" t="s">
        <v>1028</v>
      </c>
      <c r="F34" s="86">
        <v>12</v>
      </c>
      <c r="G34" s="86" t="s">
        <v>558</v>
      </c>
      <c r="H34" s="87" t="s">
        <v>1072</v>
      </c>
      <c r="I34" s="86">
        <v>2019</v>
      </c>
      <c r="J34" s="88">
        <v>5</v>
      </c>
      <c r="K34" s="88">
        <f>J34*F34</f>
        <v>60</v>
      </c>
      <c r="L34" s="89">
        <f>M34/F34</f>
        <v>6.3500000000000005</v>
      </c>
      <c r="M34" s="90">
        <v>76.2</v>
      </c>
      <c r="N34" s="173"/>
    </row>
    <row r="35" spans="1:14" ht="27">
      <c r="A35" s="172"/>
      <c r="B35" s="172"/>
      <c r="C35" s="73" t="s">
        <v>1026</v>
      </c>
      <c r="D35" s="74" t="s">
        <v>1073</v>
      </c>
      <c r="E35" s="73" t="s">
        <v>1066</v>
      </c>
      <c r="F35" s="73">
        <v>12</v>
      </c>
      <c r="G35" s="73" t="s">
        <v>558</v>
      </c>
      <c r="H35" s="69"/>
      <c r="I35" s="73">
        <v>2018</v>
      </c>
      <c r="J35" s="82"/>
      <c r="K35" s="82"/>
      <c r="L35" s="82"/>
      <c r="M35" s="81">
        <v>114.12</v>
      </c>
      <c r="N35" s="73"/>
    </row>
    <row r="36" spans="1:14" ht="27">
      <c r="A36" s="172"/>
      <c r="B36" s="172"/>
      <c r="C36" s="79" t="s">
        <v>1026</v>
      </c>
      <c r="D36" s="80" t="s">
        <v>1074</v>
      </c>
      <c r="E36" s="79" t="s">
        <v>1064</v>
      </c>
      <c r="F36" s="79">
        <v>12</v>
      </c>
      <c r="G36" s="79" t="s">
        <v>558</v>
      </c>
      <c r="H36" s="79"/>
      <c r="I36" s="79">
        <v>2019</v>
      </c>
      <c r="J36" s="81"/>
      <c r="K36" s="81"/>
      <c r="L36" s="81"/>
      <c r="M36" s="81" t="s">
        <v>1075</v>
      </c>
      <c r="N36" s="79"/>
    </row>
    <row r="37" spans="1:14" ht="27">
      <c r="A37" s="172"/>
      <c r="B37" s="172"/>
      <c r="C37" s="79" t="s">
        <v>1026</v>
      </c>
      <c r="D37" s="80" t="s">
        <v>1076</v>
      </c>
      <c r="E37" s="79" t="s">
        <v>1046</v>
      </c>
      <c r="F37" s="79">
        <v>12</v>
      </c>
      <c r="G37" s="79" t="s">
        <v>558</v>
      </c>
      <c r="H37" s="79">
        <v>2018</v>
      </c>
      <c r="I37" s="79">
        <v>2018</v>
      </c>
      <c r="J37" s="81"/>
      <c r="K37" s="81"/>
      <c r="L37" s="81"/>
      <c r="M37" s="81" t="s">
        <v>1077</v>
      </c>
      <c r="N37" s="79"/>
    </row>
    <row r="38" spans="1:14" ht="27">
      <c r="A38" s="172"/>
      <c r="B38" s="172"/>
      <c r="C38" s="73" t="s">
        <v>1026</v>
      </c>
      <c r="D38" s="74" t="s">
        <v>1076</v>
      </c>
      <c r="E38" s="73" t="s">
        <v>1046</v>
      </c>
      <c r="F38" s="73">
        <v>12</v>
      </c>
      <c r="G38" s="73" t="s">
        <v>558</v>
      </c>
      <c r="H38" s="77">
        <v>2018</v>
      </c>
      <c r="I38" s="73">
        <v>2019</v>
      </c>
      <c r="J38" s="75"/>
      <c r="K38" s="75"/>
      <c r="L38" s="75"/>
      <c r="M38" s="75" t="s">
        <v>1077</v>
      </c>
      <c r="N38" s="79"/>
    </row>
    <row r="39" spans="1:14" ht="27">
      <c r="A39" s="172"/>
      <c r="B39" s="172"/>
      <c r="C39" s="79" t="s">
        <v>1026</v>
      </c>
      <c r="D39" s="80" t="s">
        <v>1078</v>
      </c>
      <c r="E39" s="79"/>
      <c r="F39" s="79">
        <v>12</v>
      </c>
      <c r="G39" s="79" t="s">
        <v>558</v>
      </c>
      <c r="H39" s="79"/>
      <c r="I39" s="79" t="s">
        <v>27</v>
      </c>
      <c r="J39" s="81"/>
      <c r="K39" s="81"/>
      <c r="L39" s="81"/>
      <c r="M39" s="81" t="s">
        <v>1079</v>
      </c>
      <c r="N39" s="79"/>
    </row>
    <row r="40" spans="1:14" ht="27">
      <c r="A40" s="172"/>
      <c r="B40" s="172"/>
      <c r="C40" s="79" t="s">
        <v>1026</v>
      </c>
      <c r="D40" s="80" t="s">
        <v>1080</v>
      </c>
      <c r="E40" s="73" t="s">
        <v>1066</v>
      </c>
      <c r="F40" s="73">
        <v>12</v>
      </c>
      <c r="G40" s="73" t="s">
        <v>558</v>
      </c>
      <c r="H40" s="69"/>
      <c r="I40" s="73">
        <v>2018</v>
      </c>
      <c r="J40" s="81"/>
      <c r="K40" s="81"/>
      <c r="L40" s="81"/>
      <c r="M40" s="81">
        <v>158.4</v>
      </c>
      <c r="N40" s="79"/>
    </row>
    <row r="41" spans="1:14" ht="27.75">
      <c r="A41" s="172"/>
      <c r="B41" s="172"/>
      <c r="C41" s="111" t="s">
        <v>1081</v>
      </c>
      <c r="D41" s="80" t="s">
        <v>1082</v>
      </c>
      <c r="E41" s="79" t="s">
        <v>1066</v>
      </c>
      <c r="F41" s="79">
        <v>12</v>
      </c>
      <c r="G41" s="79" t="s">
        <v>558</v>
      </c>
      <c r="H41" s="79"/>
      <c r="I41" s="79">
        <v>2019</v>
      </c>
      <c r="J41" s="81"/>
      <c r="K41" s="81"/>
      <c r="L41" s="81"/>
      <c r="M41" s="81">
        <v>149.76</v>
      </c>
      <c r="N41" s="79"/>
    </row>
    <row r="42" spans="1:14" ht="27.75">
      <c r="A42" s="172"/>
      <c r="B42" s="172"/>
      <c r="C42" s="111" t="s">
        <v>1081</v>
      </c>
      <c r="D42" s="80" t="s">
        <v>1083</v>
      </c>
      <c r="E42" s="79" t="s">
        <v>1046</v>
      </c>
      <c r="F42" s="79">
        <v>12</v>
      </c>
      <c r="G42" s="79" t="s">
        <v>558</v>
      </c>
      <c r="H42" s="79"/>
      <c r="I42" s="79">
        <v>2017</v>
      </c>
      <c r="J42" s="82"/>
      <c r="K42" s="82"/>
      <c r="L42" s="82"/>
      <c r="M42" s="81" t="s">
        <v>1084</v>
      </c>
      <c r="N42" s="79"/>
    </row>
    <row r="43" spans="1:14" ht="27.75">
      <c r="A43" s="172"/>
      <c r="B43" s="172"/>
      <c r="C43" s="111" t="s">
        <v>1081</v>
      </c>
      <c r="D43" s="80" t="s">
        <v>1085</v>
      </c>
      <c r="E43" s="79" t="s">
        <v>1064</v>
      </c>
      <c r="F43" s="79">
        <v>12</v>
      </c>
      <c r="G43" s="79" t="s">
        <v>558</v>
      </c>
      <c r="H43" s="79"/>
      <c r="I43" s="79">
        <v>2019</v>
      </c>
      <c r="J43" s="82"/>
      <c r="K43" s="82"/>
      <c r="L43" s="82"/>
      <c r="M43" s="81" t="s">
        <v>1086</v>
      </c>
      <c r="N43" s="79"/>
    </row>
    <row r="44" spans="1:14" ht="27">
      <c r="A44" s="172"/>
      <c r="B44" s="172"/>
      <c r="C44" s="73"/>
      <c r="D44" s="74"/>
      <c r="E44" s="73"/>
      <c r="F44" s="73"/>
      <c r="G44" s="73"/>
      <c r="H44" s="69"/>
      <c r="I44" s="73"/>
      <c r="J44" s="82"/>
      <c r="K44" s="82"/>
      <c r="L44" s="82"/>
      <c r="M44" s="81"/>
      <c r="N44" s="73"/>
    </row>
    <row r="45" spans="1:14" ht="27">
      <c r="C45" s="73"/>
      <c r="D45" s="74"/>
      <c r="E45" s="73"/>
      <c r="F45" s="73"/>
      <c r="G45" s="73"/>
      <c r="H45" s="69"/>
      <c r="I45" s="73"/>
      <c r="J45" s="82"/>
      <c r="K45" s="82"/>
      <c r="L45" s="82"/>
      <c r="M45" s="81"/>
      <c r="N45" s="73"/>
    </row>
    <row r="46" spans="1:14" ht="27">
      <c r="C46" s="73"/>
      <c r="D46" s="74"/>
      <c r="E46" s="73"/>
      <c r="F46" s="73"/>
      <c r="G46" s="73"/>
      <c r="H46" s="69"/>
      <c r="I46" s="73"/>
      <c r="J46" s="82"/>
      <c r="K46" s="82"/>
      <c r="L46" s="82"/>
      <c r="M46" s="81"/>
      <c r="N46" s="73"/>
    </row>
    <row r="47" spans="1:14" ht="27">
      <c r="C47" s="73"/>
      <c r="D47" s="74"/>
      <c r="E47" s="73"/>
      <c r="F47" s="73"/>
      <c r="G47" s="73"/>
      <c r="H47" s="69"/>
      <c r="I47" s="73"/>
      <c r="J47" s="82"/>
      <c r="K47" s="82"/>
      <c r="L47" s="82"/>
      <c r="M47" s="81"/>
      <c r="N47" s="73"/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1"/>
  <sheetViews>
    <sheetView topLeftCell="A59" zoomScale="70" zoomScaleNormal="70" workbookViewId="0">
      <selection activeCell="A67" sqref="A67:D68"/>
    </sheetView>
  </sheetViews>
  <sheetFormatPr defaultColWidth="10.59765625" defaultRowHeight="15"/>
  <cols>
    <col min="1" max="1" width="11" style="179" customWidth="1"/>
    <col min="2" max="2" width="68.296875" style="182" bestFit="1" customWidth="1"/>
    <col min="3" max="3" width="11.59765625" style="183" customWidth="1"/>
    <col min="4" max="4" width="12.59765625" style="183" customWidth="1"/>
    <col min="5" max="16384" width="10.59765625" style="179"/>
  </cols>
  <sheetData>
    <row r="1" spans="1:9" s="178" customFormat="1" ht="17.45" hidden="1" customHeight="1">
      <c r="A1" s="175"/>
      <c r="B1" s="176"/>
      <c r="C1" s="177"/>
      <c r="D1" s="177"/>
    </row>
    <row r="2" spans="1:9">
      <c r="A2" s="102"/>
      <c r="B2" s="102"/>
      <c r="C2" s="312"/>
      <c r="D2" s="312"/>
    </row>
    <row r="3" spans="1:9" ht="36">
      <c r="A3" s="102" t="s">
        <v>1087</v>
      </c>
      <c r="B3" s="247" t="s">
        <v>1088</v>
      </c>
      <c r="C3" s="248" t="s">
        <v>1089</v>
      </c>
      <c r="D3" s="248" t="s">
        <v>1090</v>
      </c>
    </row>
    <row r="4" spans="1:9" ht="18.75">
      <c r="A4" s="102" t="s">
        <v>1091</v>
      </c>
      <c r="B4" s="249" t="s">
        <v>1092</v>
      </c>
      <c r="C4" s="250">
        <v>23</v>
      </c>
      <c r="D4" s="250">
        <f>C4*12</f>
        <v>276</v>
      </c>
    </row>
    <row r="5" spans="1:9" ht="18.75">
      <c r="A5" s="102" t="s">
        <v>1093</v>
      </c>
      <c r="B5" s="249" t="s">
        <v>1094</v>
      </c>
      <c r="C5" s="250">
        <f>D5/12</f>
        <v>10</v>
      </c>
      <c r="D5" s="250">
        <v>120</v>
      </c>
    </row>
    <row r="6" spans="1:9" ht="14.25" customHeight="1">
      <c r="A6" s="102" t="s">
        <v>1095</v>
      </c>
      <c r="B6" s="249" t="s">
        <v>1096</v>
      </c>
      <c r="C6" s="250">
        <v>11.5</v>
      </c>
      <c r="D6" s="250">
        <v>138</v>
      </c>
    </row>
    <row r="7" spans="1:9" ht="18.75">
      <c r="A7" s="102" t="s">
        <v>1097</v>
      </c>
      <c r="B7" s="251" t="s">
        <v>1545</v>
      </c>
      <c r="C7" s="252">
        <f t="shared" ref="C7:C13" si="0">D7/12</f>
        <v>8.6666666666666661</v>
      </c>
      <c r="D7" s="252">
        <v>104</v>
      </c>
    </row>
    <row r="8" spans="1:9" ht="26.25" customHeight="1">
      <c r="A8" s="253" t="s">
        <v>1098</v>
      </c>
      <c r="B8" s="249" t="s">
        <v>1546</v>
      </c>
      <c r="C8" s="250">
        <f t="shared" si="0"/>
        <v>14</v>
      </c>
      <c r="D8" s="250">
        <v>168</v>
      </c>
    </row>
    <row r="9" spans="1:9" ht="18.75">
      <c r="A9" s="102" t="s">
        <v>1099</v>
      </c>
      <c r="B9" s="249" t="s">
        <v>1547</v>
      </c>
      <c r="C9" s="250">
        <f t="shared" si="0"/>
        <v>12.666666666666666</v>
      </c>
      <c r="D9" s="254">
        <v>152</v>
      </c>
    </row>
    <row r="10" spans="1:9" ht="31.5">
      <c r="A10" s="253" t="s">
        <v>1100</v>
      </c>
      <c r="B10" s="249" t="s">
        <v>1101</v>
      </c>
      <c r="C10" s="250">
        <f t="shared" si="0"/>
        <v>12.666666666666666</v>
      </c>
      <c r="D10" s="254">
        <v>152</v>
      </c>
    </row>
    <row r="11" spans="1:9" ht="18.75">
      <c r="A11" s="102" t="s">
        <v>1102</v>
      </c>
      <c r="B11" s="255" t="s">
        <v>1548</v>
      </c>
      <c r="C11" s="252">
        <f t="shared" si="0"/>
        <v>17.333333333333332</v>
      </c>
      <c r="D11" s="252">
        <v>208</v>
      </c>
    </row>
    <row r="12" spans="1:9" ht="18.600000000000001" customHeight="1">
      <c r="A12" s="102" t="s">
        <v>1103</v>
      </c>
      <c r="B12" s="255" t="s">
        <v>1549</v>
      </c>
      <c r="C12" s="252">
        <f t="shared" si="0"/>
        <v>15</v>
      </c>
      <c r="D12" s="252">
        <v>180</v>
      </c>
    </row>
    <row r="13" spans="1:9" ht="18.75">
      <c r="A13" s="102" t="s">
        <v>1104</v>
      </c>
      <c r="B13" s="255" t="s">
        <v>1550</v>
      </c>
      <c r="C13" s="250">
        <f t="shared" si="0"/>
        <v>37</v>
      </c>
      <c r="D13" s="250">
        <v>444</v>
      </c>
      <c r="I13" s="180" t="s">
        <v>1105</v>
      </c>
    </row>
    <row r="14" spans="1:9" ht="18.75">
      <c r="A14" s="102" t="s">
        <v>1106</v>
      </c>
      <c r="B14" s="256" t="s">
        <v>1107</v>
      </c>
      <c r="C14" s="257">
        <f>D14/6</f>
        <v>21.333333333333332</v>
      </c>
      <c r="D14" s="257">
        <v>128</v>
      </c>
    </row>
    <row r="15" spans="1:9" ht="18.75">
      <c r="A15" s="102" t="s">
        <v>1108</v>
      </c>
      <c r="B15" s="256" t="s">
        <v>1109</v>
      </c>
      <c r="C15" s="257">
        <f>D15/6</f>
        <v>21.333333333333332</v>
      </c>
      <c r="D15" s="257">
        <v>128</v>
      </c>
    </row>
    <row r="16" spans="1:9" ht="18.75">
      <c r="A16" s="102" t="s">
        <v>1110</v>
      </c>
      <c r="B16" s="258" t="s">
        <v>1111</v>
      </c>
      <c r="C16" s="257">
        <f>D16/12</f>
        <v>12.666666666666666</v>
      </c>
      <c r="D16" s="259">
        <v>152</v>
      </c>
    </row>
    <row r="17" spans="1:4" ht="18.75">
      <c r="A17" s="102" t="s">
        <v>1112</v>
      </c>
      <c r="B17" s="258" t="s">
        <v>1113</v>
      </c>
      <c r="C17" s="257">
        <v>14</v>
      </c>
      <c r="D17" s="259">
        <f>C17*12</f>
        <v>168</v>
      </c>
    </row>
    <row r="18" spans="1:4" ht="18.75">
      <c r="A18" s="102" t="s">
        <v>1114</v>
      </c>
      <c r="B18" s="258" t="s">
        <v>1115</v>
      </c>
      <c r="C18" s="257">
        <f>D18/12</f>
        <v>10</v>
      </c>
      <c r="D18" s="259">
        <v>120</v>
      </c>
    </row>
    <row r="19" spans="1:4" ht="18.75">
      <c r="A19" s="102" t="s">
        <v>1116</v>
      </c>
      <c r="B19" s="258" t="s">
        <v>1117</v>
      </c>
      <c r="C19" s="257">
        <v>12</v>
      </c>
      <c r="D19" s="259">
        <f>C19*12</f>
        <v>144</v>
      </c>
    </row>
    <row r="20" spans="1:4" ht="18.75">
      <c r="A20" s="102" t="s">
        <v>1118</v>
      </c>
      <c r="B20" s="260" t="s">
        <v>1551</v>
      </c>
      <c r="C20" s="257">
        <v>12</v>
      </c>
      <c r="D20" s="259">
        <f>C20*12</f>
        <v>144</v>
      </c>
    </row>
    <row r="21" spans="1:4" ht="18.75">
      <c r="A21" s="102" t="s">
        <v>1119</v>
      </c>
      <c r="B21" s="260" t="s">
        <v>1120</v>
      </c>
      <c r="C21" s="257">
        <f>D21/12</f>
        <v>15.333333333333334</v>
      </c>
      <c r="D21" s="259">
        <v>184</v>
      </c>
    </row>
    <row r="22" spans="1:4" ht="18.75">
      <c r="A22" s="102" t="s">
        <v>1121</v>
      </c>
      <c r="B22" s="260" t="s">
        <v>1552</v>
      </c>
      <c r="C22" s="257">
        <f>D22/12</f>
        <v>11.333333333333334</v>
      </c>
      <c r="D22" s="259">
        <v>136</v>
      </c>
    </row>
    <row r="23" spans="1:4" ht="18.75">
      <c r="A23" s="102" t="s">
        <v>1122</v>
      </c>
      <c r="B23" s="260" t="s">
        <v>1123</v>
      </c>
      <c r="C23" s="257">
        <v>12</v>
      </c>
      <c r="D23" s="259">
        <f>C23*12</f>
        <v>144</v>
      </c>
    </row>
    <row r="24" spans="1:4" ht="18.75">
      <c r="A24" s="69" t="s">
        <v>1124</v>
      </c>
      <c r="B24" s="258" t="s">
        <v>1125</v>
      </c>
      <c r="C24" s="113">
        <f>D24/12</f>
        <v>9.3333333333333339</v>
      </c>
      <c r="D24" s="112">
        <v>112</v>
      </c>
    </row>
    <row r="25" spans="1:4" ht="18.75">
      <c r="A25" s="69" t="s">
        <v>1126</v>
      </c>
      <c r="B25" s="258" t="s">
        <v>1127</v>
      </c>
      <c r="C25" s="113">
        <f>D25/12</f>
        <v>11.333333333333334</v>
      </c>
      <c r="D25" s="112">
        <f>144-8</f>
        <v>136</v>
      </c>
    </row>
    <row r="26" spans="1:4" ht="18.75">
      <c r="A26" s="69" t="s">
        <v>1128</v>
      </c>
      <c r="B26" s="258" t="s">
        <v>1129</v>
      </c>
      <c r="C26" s="113">
        <f>D26/12</f>
        <v>16.333333333333332</v>
      </c>
      <c r="D26" s="112">
        <f>204-8</f>
        <v>196</v>
      </c>
    </row>
    <row r="27" spans="1:4" ht="18.75">
      <c r="A27" s="69" t="s">
        <v>1130</v>
      </c>
      <c r="B27" s="258" t="s">
        <v>1131</v>
      </c>
      <c r="C27" s="113">
        <v>20</v>
      </c>
      <c r="D27" s="112">
        <v>240</v>
      </c>
    </row>
    <row r="28" spans="1:4" ht="18.75">
      <c r="A28" s="69" t="s">
        <v>1132</v>
      </c>
      <c r="B28" s="258" t="s">
        <v>1133</v>
      </c>
      <c r="C28" s="113">
        <f>D28/12</f>
        <v>30</v>
      </c>
      <c r="D28" s="112">
        <v>360</v>
      </c>
    </row>
    <row r="29" spans="1:4" ht="18.75">
      <c r="A29" s="69" t="s">
        <v>1134</v>
      </c>
      <c r="B29" s="261" t="s">
        <v>1135</v>
      </c>
      <c r="C29" s="113">
        <v>10</v>
      </c>
      <c r="D29" s="112">
        <f>C29*12</f>
        <v>120</v>
      </c>
    </row>
    <row r="30" spans="1:4" ht="18.75">
      <c r="A30" s="69" t="s">
        <v>1136</v>
      </c>
      <c r="B30" s="258" t="s">
        <v>1137</v>
      </c>
      <c r="C30" s="113">
        <v>12.66</v>
      </c>
      <c r="D30" s="112">
        <v>152</v>
      </c>
    </row>
    <row r="31" spans="1:4" ht="18.75">
      <c r="A31" s="69" t="s">
        <v>1138</v>
      </c>
      <c r="B31" s="258" t="s">
        <v>1139</v>
      </c>
      <c r="C31" s="113">
        <f t="shared" ref="C31:C36" si="1">D31/12</f>
        <v>13.333333333333334</v>
      </c>
      <c r="D31" s="112">
        <v>160</v>
      </c>
    </row>
    <row r="32" spans="1:4" ht="18.75">
      <c r="A32" s="77" t="s">
        <v>1140</v>
      </c>
      <c r="B32" s="130" t="s">
        <v>1141</v>
      </c>
      <c r="C32" s="113">
        <f t="shared" si="1"/>
        <v>14</v>
      </c>
      <c r="D32" s="112">
        <v>168</v>
      </c>
    </row>
    <row r="33" spans="1:4" ht="18.75">
      <c r="A33" s="69" t="s">
        <v>1142</v>
      </c>
      <c r="B33" s="262" t="s">
        <v>1143</v>
      </c>
      <c r="C33" s="112">
        <f t="shared" si="1"/>
        <v>27</v>
      </c>
      <c r="D33" s="112">
        <v>324</v>
      </c>
    </row>
    <row r="34" spans="1:4" ht="18.75">
      <c r="A34" s="69" t="s">
        <v>1144</v>
      </c>
      <c r="B34" s="262" t="s">
        <v>1145</v>
      </c>
      <c r="C34" s="112">
        <f t="shared" si="1"/>
        <v>12</v>
      </c>
      <c r="D34" s="112">
        <v>144</v>
      </c>
    </row>
    <row r="35" spans="1:4" ht="18.75">
      <c r="A35" s="69" t="s">
        <v>1146</v>
      </c>
      <c r="B35" s="131" t="s">
        <v>1147</v>
      </c>
      <c r="C35" s="112">
        <f t="shared" si="1"/>
        <v>11.333333333333334</v>
      </c>
      <c r="D35" s="112">
        <f>140-4</f>
        <v>136</v>
      </c>
    </row>
    <row r="36" spans="1:4" ht="18.75">
      <c r="A36" s="69" t="s">
        <v>1148</v>
      </c>
      <c r="B36" s="114" t="s">
        <v>1149</v>
      </c>
      <c r="C36" s="132">
        <f t="shared" si="1"/>
        <v>8.3333333333333339</v>
      </c>
      <c r="D36" s="263">
        <v>100</v>
      </c>
    </row>
    <row r="37" spans="1:4">
      <c r="A37" s="69" t="s">
        <v>1150</v>
      </c>
      <c r="B37" s="264" t="s">
        <v>1151</v>
      </c>
      <c r="C37" s="115">
        <v>7.5</v>
      </c>
      <c r="D37" s="115">
        <f>C37*12</f>
        <v>90</v>
      </c>
    </row>
    <row r="38" spans="1:4">
      <c r="A38" s="265" t="s">
        <v>1152</v>
      </c>
      <c r="B38" s="264" t="s">
        <v>1153</v>
      </c>
      <c r="C38" s="116">
        <f>D38/12</f>
        <v>14</v>
      </c>
      <c r="D38" s="116">
        <v>168</v>
      </c>
    </row>
    <row r="39" spans="1:4">
      <c r="A39" s="69" t="s">
        <v>1154</v>
      </c>
      <c r="B39" s="264" t="s">
        <v>1155</v>
      </c>
      <c r="C39" s="115">
        <f>D39/12</f>
        <v>12.666666666666666</v>
      </c>
      <c r="D39" s="115">
        <v>152</v>
      </c>
    </row>
    <row r="40" spans="1:4">
      <c r="A40" s="69" t="s">
        <v>1156</v>
      </c>
      <c r="B40" s="264" t="s">
        <v>1157</v>
      </c>
      <c r="C40" s="115">
        <v>8</v>
      </c>
      <c r="D40" s="115">
        <f>C40*12</f>
        <v>96</v>
      </c>
    </row>
    <row r="41" spans="1:4" ht="15.75">
      <c r="A41" s="69" t="s">
        <v>1158</v>
      </c>
      <c r="B41" s="264" t="s">
        <v>1159</v>
      </c>
      <c r="C41" s="115">
        <f>D41/12</f>
        <v>11.333333333333334</v>
      </c>
      <c r="D41" s="115">
        <v>136</v>
      </c>
    </row>
    <row r="42" spans="1:4">
      <c r="A42" s="69" t="s">
        <v>1160</v>
      </c>
      <c r="B42" s="264" t="s">
        <v>1161</v>
      </c>
      <c r="C42" s="115">
        <v>11.33</v>
      </c>
      <c r="D42" s="115">
        <v>136</v>
      </c>
    </row>
    <row r="43" spans="1:4">
      <c r="A43" s="69" t="s">
        <v>1162</v>
      </c>
      <c r="B43" s="264" t="s">
        <v>1163</v>
      </c>
      <c r="C43" s="115">
        <v>18</v>
      </c>
      <c r="D43" s="115">
        <f>C43*12</f>
        <v>216</v>
      </c>
    </row>
    <row r="44" spans="1:4">
      <c r="A44" s="69" t="s">
        <v>1164</v>
      </c>
      <c r="B44" s="266" t="s">
        <v>1165</v>
      </c>
      <c r="C44" s="116">
        <f>D44/12</f>
        <v>22</v>
      </c>
      <c r="D44" s="116">
        <v>264</v>
      </c>
    </row>
    <row r="45" spans="1:4">
      <c r="A45" s="69" t="s">
        <v>1166</v>
      </c>
      <c r="B45" s="264" t="s">
        <v>1167</v>
      </c>
      <c r="C45" s="115">
        <f>D45/12</f>
        <v>34.666666666666664</v>
      </c>
      <c r="D45" s="115">
        <v>416</v>
      </c>
    </row>
    <row r="46" spans="1:4" ht="18.75">
      <c r="A46" s="69" t="s">
        <v>1168</v>
      </c>
      <c r="B46" s="117" t="s">
        <v>1169</v>
      </c>
      <c r="C46" s="115">
        <v>20</v>
      </c>
      <c r="D46" s="115">
        <f>C46*12</f>
        <v>240</v>
      </c>
    </row>
    <row r="47" spans="1:4" ht="18.75">
      <c r="A47" s="69" t="s">
        <v>1170</v>
      </c>
      <c r="B47" s="117" t="s">
        <v>1171</v>
      </c>
      <c r="C47" s="115">
        <v>24.66</v>
      </c>
      <c r="D47" s="115">
        <v>296</v>
      </c>
    </row>
    <row r="48" spans="1:4" ht="18.75">
      <c r="A48" s="77" t="s">
        <v>1172</v>
      </c>
      <c r="B48" s="117" t="s">
        <v>1173</v>
      </c>
      <c r="C48" s="115">
        <f>D48/12</f>
        <v>18.666666666666668</v>
      </c>
      <c r="D48" s="115">
        <v>224</v>
      </c>
    </row>
    <row r="49" spans="1:4">
      <c r="A49" s="69" t="s">
        <v>1174</v>
      </c>
      <c r="B49" s="264" t="s">
        <v>1175</v>
      </c>
      <c r="C49" s="115">
        <f t="shared" ref="C49:C53" si="2">D49/12</f>
        <v>44.166666666666664</v>
      </c>
      <c r="D49" s="115">
        <v>530</v>
      </c>
    </row>
    <row r="50" spans="1:4">
      <c r="A50" s="69" t="s">
        <v>1176</v>
      </c>
      <c r="B50" s="264" t="s">
        <v>1177</v>
      </c>
      <c r="C50" s="115">
        <f t="shared" si="2"/>
        <v>44.166666666666664</v>
      </c>
      <c r="D50" s="115">
        <v>530</v>
      </c>
    </row>
    <row r="51" spans="1:4">
      <c r="A51" s="69" t="s">
        <v>1178</v>
      </c>
      <c r="B51" s="267" t="s">
        <v>1179</v>
      </c>
      <c r="C51" s="115">
        <f t="shared" si="2"/>
        <v>44.166666666666664</v>
      </c>
      <c r="D51" s="115">
        <v>530</v>
      </c>
    </row>
    <row r="52" spans="1:4">
      <c r="A52" s="69" t="s">
        <v>1180</v>
      </c>
      <c r="B52" s="264" t="s">
        <v>1181</v>
      </c>
      <c r="C52" s="115">
        <f t="shared" si="2"/>
        <v>35.833333333333336</v>
      </c>
      <c r="D52" s="115">
        <v>430</v>
      </c>
    </row>
    <row r="53" spans="1:4" ht="15.75">
      <c r="A53" s="69" t="s">
        <v>1182</v>
      </c>
      <c r="B53" s="264" t="s">
        <v>1183</v>
      </c>
      <c r="C53" s="115">
        <f t="shared" si="2"/>
        <v>18</v>
      </c>
      <c r="D53" s="115">
        <v>216</v>
      </c>
    </row>
    <row r="54" spans="1:4">
      <c r="A54" s="69" t="s">
        <v>1184</v>
      </c>
      <c r="B54" s="264" t="s">
        <v>1185</v>
      </c>
      <c r="C54" s="116">
        <f>D54/12</f>
        <v>10</v>
      </c>
      <c r="D54" s="116">
        <v>120</v>
      </c>
    </row>
    <row r="55" spans="1:4">
      <c r="A55" s="69" t="s">
        <v>1186</v>
      </c>
      <c r="B55" s="264" t="s">
        <v>1187</v>
      </c>
      <c r="C55" s="116">
        <f>D55/12</f>
        <v>12</v>
      </c>
      <c r="D55" s="116">
        <v>144</v>
      </c>
    </row>
    <row r="56" spans="1:4">
      <c r="A56" s="69" t="s">
        <v>1188</v>
      </c>
      <c r="B56" s="264" t="s">
        <v>1189</v>
      </c>
      <c r="C56" s="116">
        <v>17</v>
      </c>
      <c r="D56" s="116">
        <v>204</v>
      </c>
    </row>
    <row r="57" spans="1:4">
      <c r="A57" s="69" t="s">
        <v>1190</v>
      </c>
      <c r="B57" s="264" t="s">
        <v>1191</v>
      </c>
      <c r="C57" s="268">
        <f>D57/6</f>
        <v>18</v>
      </c>
      <c r="D57" s="268">
        <v>108</v>
      </c>
    </row>
    <row r="58" spans="1:4">
      <c r="A58" s="69" t="s">
        <v>1192</v>
      </c>
      <c r="B58" s="264" t="s">
        <v>1193</v>
      </c>
      <c r="C58" s="268">
        <v>11.5</v>
      </c>
      <c r="D58" s="268">
        <v>138</v>
      </c>
    </row>
    <row r="59" spans="1:4" ht="18.75">
      <c r="A59" s="69" t="s">
        <v>1194</v>
      </c>
      <c r="B59" s="269" t="s">
        <v>1195</v>
      </c>
      <c r="C59" s="268">
        <f>D59/12</f>
        <v>7</v>
      </c>
      <c r="D59" s="268">
        <v>84</v>
      </c>
    </row>
    <row r="60" spans="1:4" ht="18.75">
      <c r="A60" s="69" t="s">
        <v>1196</v>
      </c>
      <c r="B60" s="269" t="s">
        <v>1197</v>
      </c>
      <c r="C60" s="268">
        <v>6.33</v>
      </c>
      <c r="D60" s="268">
        <f>C60*12</f>
        <v>75.960000000000008</v>
      </c>
    </row>
    <row r="61" spans="1:4">
      <c r="A61" s="69" t="s">
        <v>1198</v>
      </c>
      <c r="B61" s="264" t="s">
        <v>1199</v>
      </c>
      <c r="C61" s="268">
        <f>D61/12</f>
        <v>10</v>
      </c>
      <c r="D61" s="268">
        <v>120</v>
      </c>
    </row>
    <row r="62" spans="1:4">
      <c r="A62" s="69" t="s">
        <v>1200</v>
      </c>
      <c r="B62" s="270" t="s">
        <v>1201</v>
      </c>
      <c r="C62" s="271">
        <f>D62/12</f>
        <v>7</v>
      </c>
      <c r="D62" s="268">
        <v>84</v>
      </c>
    </row>
    <row r="63" spans="1:4">
      <c r="A63" s="69" t="s">
        <v>1202</v>
      </c>
      <c r="B63" s="270" t="s">
        <v>1203</v>
      </c>
      <c r="C63" s="271">
        <f>D63/12</f>
        <v>12</v>
      </c>
      <c r="D63" s="272">
        <v>144</v>
      </c>
    </row>
    <row r="64" spans="1:4">
      <c r="A64" s="69" t="s">
        <v>1204</v>
      </c>
      <c r="B64" s="69" t="s">
        <v>1553</v>
      </c>
      <c r="C64" s="268">
        <f>D64/12</f>
        <v>6.666666666666667</v>
      </c>
      <c r="D64" s="268">
        <v>80</v>
      </c>
    </row>
    <row r="65" spans="1:4">
      <c r="A65" s="69" t="s">
        <v>1205</v>
      </c>
      <c r="B65" s="69" t="s">
        <v>1206</v>
      </c>
      <c r="C65" s="268">
        <v>5</v>
      </c>
      <c r="D65" s="268">
        <f>C65*12</f>
        <v>60</v>
      </c>
    </row>
    <row r="66" spans="1:4">
      <c r="A66" s="69" t="s">
        <v>1207</v>
      </c>
      <c r="B66" s="69" t="s">
        <v>1208</v>
      </c>
      <c r="C66" s="268">
        <f t="shared" ref="C66:C72" si="3">D66/12</f>
        <v>27</v>
      </c>
      <c r="D66" s="69">
        <v>324</v>
      </c>
    </row>
    <row r="67" spans="1:4">
      <c r="A67" s="77" t="s">
        <v>1209</v>
      </c>
      <c r="B67" s="77" t="s">
        <v>1210</v>
      </c>
      <c r="C67" s="298">
        <f t="shared" si="3"/>
        <v>40</v>
      </c>
      <c r="D67" s="298">
        <v>480</v>
      </c>
    </row>
    <row r="68" spans="1:4" ht="18.75">
      <c r="A68" s="103" t="s">
        <v>1211</v>
      </c>
      <c r="B68" s="299" t="s">
        <v>1212</v>
      </c>
      <c r="C68" s="257">
        <f t="shared" si="3"/>
        <v>11.333333333333334</v>
      </c>
      <c r="D68" s="259">
        <v>136</v>
      </c>
    </row>
    <row r="69" spans="1:4">
      <c r="A69" s="102" t="s">
        <v>1213</v>
      </c>
      <c r="B69" s="273" t="s">
        <v>1214</v>
      </c>
      <c r="C69" s="274">
        <f t="shared" si="3"/>
        <v>8.6666666666666661</v>
      </c>
      <c r="D69" s="274">
        <v>104</v>
      </c>
    </row>
    <row r="70" spans="1:4">
      <c r="A70" s="102" t="s">
        <v>1215</v>
      </c>
      <c r="B70" s="273" t="s">
        <v>1216</v>
      </c>
      <c r="C70" s="274">
        <f t="shared" si="3"/>
        <v>11.333333333333334</v>
      </c>
      <c r="D70" s="272">
        <v>136</v>
      </c>
    </row>
    <row r="71" spans="1:4">
      <c r="A71" s="102" t="s">
        <v>1217</v>
      </c>
      <c r="B71" s="273" t="s">
        <v>1218</v>
      </c>
      <c r="C71" s="274">
        <f t="shared" si="3"/>
        <v>10.666666666666666</v>
      </c>
      <c r="D71" s="274">
        <v>128</v>
      </c>
    </row>
    <row r="72" spans="1:4" ht="18.75">
      <c r="A72" s="102" t="s">
        <v>1219</v>
      </c>
      <c r="B72" s="255" t="s">
        <v>1220</v>
      </c>
      <c r="C72" s="274">
        <f t="shared" si="3"/>
        <v>11.333333333333334</v>
      </c>
      <c r="D72" s="275">
        <v>136</v>
      </c>
    </row>
    <row r="73" spans="1:4">
      <c r="A73" s="102" t="s">
        <v>1221</v>
      </c>
      <c r="B73" s="273" t="s">
        <v>1222</v>
      </c>
      <c r="C73" s="274">
        <v>23</v>
      </c>
      <c r="D73" s="274">
        <f>C73*12</f>
        <v>276</v>
      </c>
    </row>
    <row r="74" spans="1:4">
      <c r="A74" s="102" t="s">
        <v>1223</v>
      </c>
      <c r="B74" s="273" t="s">
        <v>1224</v>
      </c>
      <c r="C74" s="274">
        <v>23</v>
      </c>
      <c r="D74" s="274">
        <f>C74*12</f>
        <v>276</v>
      </c>
    </row>
    <row r="75" spans="1:4" ht="18.75">
      <c r="A75" s="276" t="s">
        <v>1225</v>
      </c>
      <c r="B75" s="277" t="s">
        <v>1226</v>
      </c>
      <c r="C75" s="274">
        <v>6</v>
      </c>
      <c r="D75" s="274">
        <f>C75*12</f>
        <v>72</v>
      </c>
    </row>
    <row r="76" spans="1:4" ht="18.75">
      <c r="A76" s="102" t="s">
        <v>1227</v>
      </c>
      <c r="B76" s="258" t="s">
        <v>1228</v>
      </c>
      <c r="C76" s="257">
        <v>20</v>
      </c>
      <c r="D76" s="259">
        <f t="shared" ref="D76:D77" si="4">C76*12</f>
        <v>240</v>
      </c>
    </row>
    <row r="77" spans="1:4">
      <c r="A77" s="102" t="s">
        <v>1229</v>
      </c>
      <c r="B77" s="102" t="s">
        <v>1230</v>
      </c>
      <c r="C77" s="274">
        <v>9</v>
      </c>
      <c r="D77" s="274">
        <f t="shared" si="4"/>
        <v>108</v>
      </c>
    </row>
    <row r="78" spans="1:4" ht="18.75">
      <c r="A78" s="69" t="s">
        <v>1231</v>
      </c>
      <c r="B78" s="269" t="s">
        <v>1232</v>
      </c>
      <c r="C78" s="274">
        <f>D78/12</f>
        <v>18.666666666666668</v>
      </c>
      <c r="D78" s="278">
        <v>224</v>
      </c>
    </row>
    <row r="79" spans="1:4">
      <c r="A79" s="102" t="s">
        <v>1233</v>
      </c>
      <c r="B79" s="264" t="s">
        <v>1234</v>
      </c>
      <c r="C79" s="274">
        <f>D79/12</f>
        <v>10.666666666666666</v>
      </c>
      <c r="D79" s="274">
        <v>128</v>
      </c>
    </row>
    <row r="80" spans="1:4">
      <c r="A80" s="276" t="s">
        <v>1235</v>
      </c>
      <c r="B80" s="102" t="s">
        <v>1236</v>
      </c>
      <c r="C80" s="274">
        <f>D80/12</f>
        <v>19.333333333333332</v>
      </c>
      <c r="D80" s="274">
        <f>240-8</f>
        <v>232</v>
      </c>
    </row>
    <row r="81" spans="1:4">
      <c r="A81" s="276" t="s">
        <v>1237</v>
      </c>
      <c r="B81" s="102" t="s">
        <v>1238</v>
      </c>
      <c r="C81" s="279">
        <v>24.67</v>
      </c>
      <c r="D81" s="279">
        <f t="shared" ref="D81" si="5">C81*12</f>
        <v>296.04000000000002</v>
      </c>
    </row>
    <row r="82" spans="1:4">
      <c r="A82" s="276" t="s">
        <v>1239</v>
      </c>
      <c r="B82" s="102" t="s">
        <v>1240</v>
      </c>
      <c r="C82" s="279">
        <f>D82/12</f>
        <v>26.666666666666668</v>
      </c>
      <c r="D82" s="279">
        <v>320</v>
      </c>
    </row>
    <row r="83" spans="1:4" ht="15.75">
      <c r="A83" s="276" t="s">
        <v>1241</v>
      </c>
      <c r="B83" s="280" t="s">
        <v>1242</v>
      </c>
      <c r="C83" s="281">
        <v>7</v>
      </c>
      <c r="D83" s="119">
        <f>C83*12</f>
        <v>84</v>
      </c>
    </row>
    <row r="84" spans="1:4" ht="15.75">
      <c r="A84" s="276" t="s">
        <v>1243</v>
      </c>
      <c r="B84" s="280" t="s">
        <v>1244</v>
      </c>
      <c r="C84" s="281">
        <f t="shared" ref="C84:C87" si="6">D84/12</f>
        <v>7.333333333333333</v>
      </c>
      <c r="D84" s="119">
        <v>88</v>
      </c>
    </row>
    <row r="85" spans="1:4" ht="15.75">
      <c r="A85" s="276" t="s">
        <v>1245</v>
      </c>
      <c r="B85" s="280" t="s">
        <v>1246</v>
      </c>
      <c r="C85" s="281">
        <f t="shared" si="6"/>
        <v>17.333333333333332</v>
      </c>
      <c r="D85" s="119">
        <v>208</v>
      </c>
    </row>
    <row r="86" spans="1:4" ht="15.75">
      <c r="A86" s="276" t="s">
        <v>1247</v>
      </c>
      <c r="B86" s="102" t="s">
        <v>1248</v>
      </c>
      <c r="C86" s="281">
        <f t="shared" si="6"/>
        <v>12.333333333333334</v>
      </c>
      <c r="D86" s="119">
        <v>148</v>
      </c>
    </row>
    <row r="87" spans="1:4" ht="15.75">
      <c r="A87" s="276" t="s">
        <v>1249</v>
      </c>
      <c r="B87" s="102" t="s">
        <v>1250</v>
      </c>
      <c r="C87" s="281">
        <f t="shared" si="6"/>
        <v>11</v>
      </c>
      <c r="D87" s="119">
        <v>132</v>
      </c>
    </row>
    <row r="88" spans="1:4">
      <c r="A88" s="276" t="s">
        <v>1251</v>
      </c>
      <c r="B88" s="264" t="s">
        <v>1252</v>
      </c>
      <c r="C88" s="279">
        <f>D88/12</f>
        <v>10</v>
      </c>
      <c r="D88" s="279">
        <v>120</v>
      </c>
    </row>
    <row r="89" spans="1:4" ht="18.75">
      <c r="A89" s="276" t="s">
        <v>1253</v>
      </c>
      <c r="B89" s="117" t="s">
        <v>1254</v>
      </c>
      <c r="C89" s="279">
        <v>22</v>
      </c>
      <c r="D89" s="279">
        <f>C89*12</f>
        <v>264</v>
      </c>
    </row>
    <row r="90" spans="1:4">
      <c r="A90" s="276" t="s">
        <v>1255</v>
      </c>
      <c r="B90" s="270" t="s">
        <v>1554</v>
      </c>
      <c r="C90" s="271">
        <f>D90/12</f>
        <v>9.3333333333333339</v>
      </c>
      <c r="D90" s="120">
        <f>120-8</f>
        <v>112</v>
      </c>
    </row>
    <row r="91" spans="1:4">
      <c r="A91" s="276" t="s">
        <v>1256</v>
      </c>
      <c r="B91" s="102" t="s">
        <v>1257</v>
      </c>
      <c r="C91" s="279">
        <f>D91/12</f>
        <v>9</v>
      </c>
      <c r="D91" s="279">
        <v>108</v>
      </c>
    </row>
    <row r="92" spans="1:4" ht="15.75">
      <c r="A92" s="102" t="s">
        <v>1258</v>
      </c>
      <c r="B92" s="282" t="s">
        <v>1259</v>
      </c>
      <c r="C92" s="283">
        <f>D92/12</f>
        <v>13.333333333333334</v>
      </c>
      <c r="D92" s="284">
        <v>160</v>
      </c>
    </row>
    <row r="93" spans="1:4">
      <c r="A93" s="276"/>
      <c r="B93" s="264" t="s">
        <v>1260</v>
      </c>
      <c r="C93" s="279">
        <f>D93/12</f>
        <v>44.166666666666664</v>
      </c>
      <c r="D93" s="279">
        <v>530</v>
      </c>
    </row>
    <row r="94" spans="1:4">
      <c r="A94" s="276"/>
      <c r="B94" s="102" t="s">
        <v>1261</v>
      </c>
      <c r="C94" s="279">
        <f>D94/12</f>
        <v>73.333333333333329</v>
      </c>
      <c r="D94" s="279">
        <v>880</v>
      </c>
    </row>
    <row r="95" spans="1:4">
      <c r="A95" s="276" t="s">
        <v>1262</v>
      </c>
      <c r="B95" s="285" t="s">
        <v>1263</v>
      </c>
      <c r="C95" s="279">
        <v>17</v>
      </c>
      <c r="D95" s="286">
        <f>C95*12</f>
        <v>204</v>
      </c>
    </row>
    <row r="96" spans="1:4">
      <c r="A96" s="276"/>
      <c r="B96" s="102" t="s">
        <v>1264</v>
      </c>
      <c r="C96" s="279">
        <v>20</v>
      </c>
      <c r="D96" s="279">
        <v>240</v>
      </c>
    </row>
    <row r="97" spans="1:4">
      <c r="A97" s="276"/>
      <c r="B97" s="102" t="s">
        <v>1265</v>
      </c>
      <c r="C97" s="279">
        <v>50</v>
      </c>
      <c r="D97" s="286">
        <f>C97*12</f>
        <v>600</v>
      </c>
    </row>
    <row r="98" spans="1:4">
      <c r="A98" s="103" t="s">
        <v>1266</v>
      </c>
      <c r="B98" s="103" t="s">
        <v>1267</v>
      </c>
      <c r="C98" s="279">
        <f>D98/12</f>
        <v>5.333333333333333</v>
      </c>
      <c r="D98" s="287">
        <v>64</v>
      </c>
    </row>
    <row r="99" spans="1:4">
      <c r="A99" s="276" t="s">
        <v>1268</v>
      </c>
      <c r="B99" s="288" t="s">
        <v>1269</v>
      </c>
      <c r="C99" s="279">
        <f>D99/12</f>
        <v>13.666666666666666</v>
      </c>
      <c r="D99" s="286">
        <v>164</v>
      </c>
    </row>
    <row r="100" spans="1:4">
      <c r="A100" s="69" t="s">
        <v>1270</v>
      </c>
      <c r="B100" s="264" t="s">
        <v>1555</v>
      </c>
      <c r="C100" s="121">
        <f>D100/12</f>
        <v>10.666666666666666</v>
      </c>
      <c r="D100" s="121">
        <v>128</v>
      </c>
    </row>
    <row r="101" spans="1:4" ht="18.75">
      <c r="A101" s="69" t="s">
        <v>1271</v>
      </c>
      <c r="B101" s="118" t="s">
        <v>1272</v>
      </c>
      <c r="C101" s="279">
        <v>10.5</v>
      </c>
      <c r="D101" s="279">
        <f>C101*12</f>
        <v>126</v>
      </c>
    </row>
    <row r="102" spans="1:4">
      <c r="A102" s="102" t="s">
        <v>1273</v>
      </c>
      <c r="B102" s="69" t="s">
        <v>1274</v>
      </c>
      <c r="C102" s="279">
        <v>10</v>
      </c>
      <c r="D102" s="279">
        <f>C102*12</f>
        <v>120</v>
      </c>
    </row>
    <row r="103" spans="1:4">
      <c r="A103" s="276" t="s">
        <v>1275</v>
      </c>
      <c r="B103" s="289" t="s">
        <v>1276</v>
      </c>
      <c r="C103" s="279">
        <f>D103/12</f>
        <v>12.666666666666666</v>
      </c>
      <c r="D103" s="279">
        <v>152</v>
      </c>
    </row>
    <row r="104" spans="1:4">
      <c r="A104" s="102" t="s">
        <v>1277</v>
      </c>
      <c r="B104" s="290" t="s">
        <v>1278</v>
      </c>
      <c r="C104" s="279">
        <v>14</v>
      </c>
      <c r="D104" s="279">
        <v>168</v>
      </c>
    </row>
    <row r="105" spans="1:4">
      <c r="A105" s="103" t="s">
        <v>1279</v>
      </c>
      <c r="B105" s="102" t="s">
        <v>1280</v>
      </c>
      <c r="C105" s="279">
        <f t="shared" ref="C105:C117" si="7">D105/12</f>
        <v>12.666666666666666</v>
      </c>
      <c r="D105" s="279">
        <v>152</v>
      </c>
    </row>
    <row r="106" spans="1:4">
      <c r="A106" s="102" t="s">
        <v>1281</v>
      </c>
      <c r="B106" s="102" t="s">
        <v>1282</v>
      </c>
      <c r="C106" s="279">
        <f t="shared" si="7"/>
        <v>11.333333333333334</v>
      </c>
      <c r="D106" s="279">
        <v>136</v>
      </c>
    </row>
    <row r="107" spans="1:4">
      <c r="A107" s="102" t="s">
        <v>1283</v>
      </c>
      <c r="B107" s="102" t="s">
        <v>1284</v>
      </c>
      <c r="C107" s="279">
        <f t="shared" si="7"/>
        <v>10.666666666666666</v>
      </c>
      <c r="D107" s="279">
        <v>128</v>
      </c>
    </row>
    <row r="108" spans="1:4">
      <c r="A108" s="102" t="s">
        <v>1285</v>
      </c>
      <c r="B108" s="103" t="s">
        <v>1286</v>
      </c>
      <c r="C108" s="279">
        <f t="shared" si="7"/>
        <v>12</v>
      </c>
      <c r="D108" s="279">
        <v>144</v>
      </c>
    </row>
    <row r="109" spans="1:4">
      <c r="A109" s="102" t="s">
        <v>1285</v>
      </c>
      <c r="B109" s="102" t="s">
        <v>1287</v>
      </c>
      <c r="C109" s="279">
        <f t="shared" si="7"/>
        <v>18</v>
      </c>
      <c r="D109" s="279">
        <v>216</v>
      </c>
    </row>
    <row r="110" spans="1:4">
      <c r="A110" s="102" t="s">
        <v>1285</v>
      </c>
      <c r="B110" s="102" t="s">
        <v>1288</v>
      </c>
      <c r="C110" s="279">
        <v>15</v>
      </c>
      <c r="D110" s="279">
        <v>168</v>
      </c>
    </row>
    <row r="111" spans="1:4">
      <c r="A111" s="103" t="s">
        <v>1289</v>
      </c>
      <c r="B111" s="103" t="s">
        <v>1290</v>
      </c>
      <c r="C111" s="278">
        <f>D111/12</f>
        <v>8.6666666666666661</v>
      </c>
      <c r="D111" s="278">
        <v>104</v>
      </c>
    </row>
    <row r="112" spans="1:4">
      <c r="A112" s="102" t="s">
        <v>1285</v>
      </c>
      <c r="B112" s="102" t="s">
        <v>1291</v>
      </c>
      <c r="C112" s="286">
        <f t="shared" si="7"/>
        <v>8.6666666666666661</v>
      </c>
      <c r="D112" s="279">
        <v>104</v>
      </c>
    </row>
    <row r="113" spans="1:4">
      <c r="A113" s="102" t="s">
        <v>1292</v>
      </c>
      <c r="B113" s="103" t="s">
        <v>1293</v>
      </c>
      <c r="C113" s="279">
        <f t="shared" si="7"/>
        <v>8.6666666666666661</v>
      </c>
      <c r="D113" s="279">
        <v>104</v>
      </c>
    </row>
    <row r="114" spans="1:4">
      <c r="A114" s="102" t="s">
        <v>1294</v>
      </c>
      <c r="B114" s="103" t="s">
        <v>1295</v>
      </c>
      <c r="C114" s="287">
        <f t="shared" si="7"/>
        <v>12</v>
      </c>
      <c r="D114" s="279">
        <v>144</v>
      </c>
    </row>
    <row r="115" spans="1:4" ht="15.75">
      <c r="A115" s="276" t="s">
        <v>1296</v>
      </c>
      <c r="B115" s="291" t="s">
        <v>1297</v>
      </c>
      <c r="C115" s="292">
        <f t="shared" si="7"/>
        <v>11.333333333333334</v>
      </c>
      <c r="D115" s="293">
        <v>136</v>
      </c>
    </row>
    <row r="116" spans="1:4">
      <c r="A116" s="102" t="s">
        <v>1298</v>
      </c>
      <c r="B116" s="102" t="s">
        <v>1299</v>
      </c>
      <c r="C116" s="286">
        <f t="shared" si="7"/>
        <v>8.6666666666666661</v>
      </c>
      <c r="D116" s="279">
        <v>104</v>
      </c>
    </row>
    <row r="117" spans="1:4">
      <c r="A117" s="102" t="s">
        <v>1300</v>
      </c>
      <c r="B117" s="102" t="s">
        <v>1301</v>
      </c>
      <c r="C117" s="286">
        <f t="shared" si="7"/>
        <v>13.333333333333334</v>
      </c>
      <c r="D117" s="294">
        <v>160</v>
      </c>
    </row>
    <row r="118" spans="1:4">
      <c r="A118" s="102" t="s">
        <v>1302</v>
      </c>
      <c r="B118" s="102" t="s">
        <v>1303</v>
      </c>
      <c r="C118" s="294">
        <f>D118/12</f>
        <v>17.333333333333332</v>
      </c>
      <c r="D118" s="294">
        <v>208</v>
      </c>
    </row>
    <row r="119" spans="1:4">
      <c r="A119" s="102" t="s">
        <v>1304</v>
      </c>
      <c r="B119" s="102" t="s">
        <v>1305</v>
      </c>
      <c r="C119" s="294">
        <v>16.66</v>
      </c>
      <c r="D119" s="294">
        <v>200</v>
      </c>
    </row>
    <row r="120" spans="1:4">
      <c r="A120" s="102" t="s">
        <v>1306</v>
      </c>
      <c r="B120" s="102" t="s">
        <v>1307</v>
      </c>
      <c r="C120" s="294">
        <v>13.33</v>
      </c>
      <c r="D120" s="279">
        <v>160</v>
      </c>
    </row>
    <row r="121" spans="1:4" ht="18.75">
      <c r="A121" s="102" t="s">
        <v>1304</v>
      </c>
      <c r="B121" s="295" t="s">
        <v>1308</v>
      </c>
      <c r="C121" s="294">
        <v>12.66</v>
      </c>
      <c r="D121" s="279">
        <v>152</v>
      </c>
    </row>
    <row r="122" spans="1:4">
      <c r="A122" s="103" t="s">
        <v>1309</v>
      </c>
      <c r="B122" s="103" t="s">
        <v>1310</v>
      </c>
      <c r="C122" s="279">
        <v>10</v>
      </c>
      <c r="D122" s="279">
        <v>120</v>
      </c>
    </row>
    <row r="123" spans="1:4">
      <c r="A123" s="102" t="s">
        <v>1311</v>
      </c>
      <c r="B123" s="102" t="s">
        <v>1312</v>
      </c>
      <c r="C123" s="274">
        <v>196</v>
      </c>
      <c r="D123" s="274">
        <f>C123/12</f>
        <v>16.333333333333332</v>
      </c>
    </row>
    <row r="124" spans="1:4">
      <c r="A124" s="102" t="s">
        <v>1304</v>
      </c>
      <c r="B124" s="103" t="s">
        <v>1313</v>
      </c>
      <c r="C124" s="279">
        <v>47</v>
      </c>
      <c r="D124" s="286">
        <f t="shared" ref="D124:D131" si="8">C124*12</f>
        <v>564</v>
      </c>
    </row>
    <row r="125" spans="1:4">
      <c r="A125" s="102" t="s">
        <v>1304</v>
      </c>
      <c r="B125" s="103" t="s">
        <v>1314</v>
      </c>
      <c r="C125" s="279">
        <v>16</v>
      </c>
      <c r="D125" s="286">
        <f t="shared" si="8"/>
        <v>192</v>
      </c>
    </row>
    <row r="126" spans="1:4">
      <c r="A126" s="102" t="s">
        <v>1304</v>
      </c>
      <c r="B126" s="103" t="s">
        <v>1315</v>
      </c>
      <c r="C126" s="279">
        <v>39</v>
      </c>
      <c r="D126" s="286">
        <f t="shared" si="8"/>
        <v>468</v>
      </c>
    </row>
    <row r="127" spans="1:4">
      <c r="A127" s="102" t="s">
        <v>1304</v>
      </c>
      <c r="B127" s="103" t="s">
        <v>1316</v>
      </c>
      <c r="C127" s="279">
        <v>28</v>
      </c>
      <c r="D127" s="286">
        <f t="shared" si="8"/>
        <v>336</v>
      </c>
    </row>
    <row r="128" spans="1:4">
      <c r="A128" s="102" t="s">
        <v>1304</v>
      </c>
      <c r="B128" s="103" t="s">
        <v>1317</v>
      </c>
      <c r="C128" s="279">
        <v>8</v>
      </c>
      <c r="D128" s="287">
        <f t="shared" si="8"/>
        <v>96</v>
      </c>
    </row>
    <row r="129" spans="1:4" ht="18.75">
      <c r="A129" s="296" t="s">
        <v>1318</v>
      </c>
      <c r="B129" s="297" t="s">
        <v>1319</v>
      </c>
      <c r="C129" s="296">
        <v>11.5</v>
      </c>
      <c r="D129" s="296">
        <f t="shared" si="8"/>
        <v>138</v>
      </c>
    </row>
    <row r="130" spans="1:4">
      <c r="A130" s="294" t="s">
        <v>1304</v>
      </c>
      <c r="B130" s="279" t="s">
        <v>1320</v>
      </c>
      <c r="C130" s="279">
        <v>33.33</v>
      </c>
      <c r="D130" s="279">
        <f t="shared" si="8"/>
        <v>399.96</v>
      </c>
    </row>
    <row r="131" spans="1:4">
      <c r="A131" s="294" t="s">
        <v>1304</v>
      </c>
      <c r="B131" s="279" t="s">
        <v>1321</v>
      </c>
      <c r="C131" s="279">
        <v>8.67</v>
      </c>
      <c r="D131" s="279">
        <f t="shared" si="8"/>
        <v>104.03999999999999</v>
      </c>
    </row>
    <row r="132" spans="1:4">
      <c r="A132" s="294" t="s">
        <v>1304</v>
      </c>
      <c r="B132" s="279" t="s">
        <v>1322</v>
      </c>
      <c r="C132" s="279">
        <f>D132/12</f>
        <v>31.833333333333332</v>
      </c>
      <c r="D132" s="294">
        <f>400-18</f>
        <v>382</v>
      </c>
    </row>
    <row r="133" spans="1:4">
      <c r="A133" s="294" t="s">
        <v>1304</v>
      </c>
      <c r="B133" s="279" t="s">
        <v>1323</v>
      </c>
      <c r="C133" s="279">
        <f>D133/12</f>
        <v>35</v>
      </c>
      <c r="D133" s="279">
        <v>420</v>
      </c>
    </row>
    <row r="134" spans="1:4">
      <c r="A134" s="294" t="s">
        <v>1324</v>
      </c>
      <c r="B134" s="279" t="s">
        <v>1325</v>
      </c>
      <c r="C134" s="279">
        <v>24</v>
      </c>
      <c r="D134" s="279">
        <f>C134*12</f>
        <v>288</v>
      </c>
    </row>
    <row r="135" spans="1:4">
      <c r="A135" s="296" t="s">
        <v>1326</v>
      </c>
      <c r="B135" s="122" t="s">
        <v>1327</v>
      </c>
      <c r="C135" s="294">
        <f>D135/12</f>
        <v>16</v>
      </c>
      <c r="D135" s="279">
        <v>192</v>
      </c>
    </row>
    <row r="136" spans="1:4">
      <c r="A136" s="294" t="s">
        <v>1328</v>
      </c>
      <c r="B136" s="279" t="s">
        <v>1329</v>
      </c>
      <c r="C136" s="294">
        <v>23.33</v>
      </c>
      <c r="D136" s="294">
        <f>C136*12</f>
        <v>279.95999999999998</v>
      </c>
    </row>
    <row r="137" spans="1:4">
      <c r="A137" s="294" t="s">
        <v>1330</v>
      </c>
      <c r="B137" s="279" t="s">
        <v>1331</v>
      </c>
      <c r="C137" s="279">
        <v>16</v>
      </c>
      <c r="D137" s="294">
        <f>C137*12</f>
        <v>192</v>
      </c>
    </row>
    <row r="138" spans="1:4">
      <c r="A138" s="294" t="s">
        <v>1304</v>
      </c>
      <c r="B138" s="279" t="s">
        <v>1332</v>
      </c>
      <c r="C138" s="102">
        <f>D138/12</f>
        <v>27.333333333333332</v>
      </c>
      <c r="D138" s="102">
        <v>328</v>
      </c>
    </row>
    <row r="139" spans="1:4" ht="18.75">
      <c r="A139" s="69" t="s">
        <v>1333</v>
      </c>
      <c r="B139" s="269" t="s">
        <v>1334</v>
      </c>
      <c r="C139" s="268">
        <f>D139/12</f>
        <v>8</v>
      </c>
      <c r="D139" s="268">
        <v>96</v>
      </c>
    </row>
    <row r="140" spans="1:4">
      <c r="A140" s="69" t="s">
        <v>1156</v>
      </c>
      <c r="B140" s="264" t="s">
        <v>1335</v>
      </c>
      <c r="C140" s="115">
        <v>11.33</v>
      </c>
      <c r="D140" s="115">
        <f>C140*12</f>
        <v>135.96</v>
      </c>
    </row>
    <row r="141" spans="1:4" ht="25.5" customHeight="1">
      <c r="A141" s="294" t="s">
        <v>1304</v>
      </c>
      <c r="B141" s="102" t="s">
        <v>1336</v>
      </c>
      <c r="C141" s="294">
        <f>D141/12</f>
        <v>17.333333333333332</v>
      </c>
      <c r="D141" s="294">
        <v>208</v>
      </c>
    </row>
    <row r="142" spans="1:4" ht="31.5">
      <c r="A142" s="253" t="s">
        <v>1337</v>
      </c>
      <c r="B142" s="249" t="s">
        <v>1338</v>
      </c>
      <c r="C142" s="250">
        <v>7</v>
      </c>
      <c r="D142" s="252">
        <f>C142*12</f>
        <v>84</v>
      </c>
    </row>
    <row r="143" spans="1:4" ht="18.75">
      <c r="A143" s="276" t="s">
        <v>1339</v>
      </c>
      <c r="B143" s="277" t="s">
        <v>1556</v>
      </c>
      <c r="C143" s="274">
        <f>D143/12</f>
        <v>10</v>
      </c>
      <c r="D143" s="274">
        <v>120</v>
      </c>
    </row>
    <row r="144" spans="1:4" ht="18.75">
      <c r="A144" s="69" t="s">
        <v>1340</v>
      </c>
      <c r="B144" s="258" t="s">
        <v>1341</v>
      </c>
      <c r="C144" s="113">
        <f>D144/12</f>
        <v>11.333333333333334</v>
      </c>
      <c r="D144" s="112">
        <f>120+16</f>
        <v>136</v>
      </c>
    </row>
    <row r="145" spans="1:4" ht="15.75">
      <c r="A145" s="276" t="s">
        <v>1342</v>
      </c>
      <c r="B145" s="280" t="s">
        <v>1343</v>
      </c>
      <c r="C145" s="281">
        <f t="shared" ref="C145" si="9">D145/12</f>
        <v>9.3333333333333339</v>
      </c>
      <c r="D145" s="119">
        <f>96+16</f>
        <v>112</v>
      </c>
    </row>
    <row r="146" spans="1:4" ht="15.75">
      <c r="A146" s="276" t="s">
        <v>1344</v>
      </c>
      <c r="B146" s="280" t="s">
        <v>1345</v>
      </c>
      <c r="C146" s="281">
        <f>D146/12</f>
        <v>7.66</v>
      </c>
      <c r="D146" s="119">
        <f>7.66*12</f>
        <v>91.92</v>
      </c>
    </row>
    <row r="147" spans="1:4">
      <c r="A147" s="294" t="s">
        <v>1304</v>
      </c>
      <c r="B147" s="102" t="s">
        <v>1346</v>
      </c>
      <c r="C147" s="102">
        <v>18.66</v>
      </c>
      <c r="D147" s="102">
        <f>C147*12</f>
        <v>223.92000000000002</v>
      </c>
    </row>
    <row r="148" spans="1:4">
      <c r="A148" s="102" t="s">
        <v>1347</v>
      </c>
      <c r="B148" s="102" t="s">
        <v>1348</v>
      </c>
      <c r="C148" s="294">
        <v>47</v>
      </c>
      <c r="D148" s="294">
        <v>564</v>
      </c>
    </row>
    <row r="149" spans="1:4">
      <c r="A149" s="102" t="s">
        <v>1349</v>
      </c>
      <c r="B149" s="102" t="s">
        <v>1350</v>
      </c>
      <c r="C149" s="102">
        <f>D149/12</f>
        <v>12.666666666666666</v>
      </c>
      <c r="D149" s="102">
        <v>152</v>
      </c>
    </row>
    <row r="150" spans="1:4">
      <c r="A150" s="102" t="s">
        <v>1351</v>
      </c>
      <c r="B150" s="102" t="s">
        <v>1352</v>
      </c>
      <c r="C150" s="102">
        <f>D150/12</f>
        <v>12.666666666666666</v>
      </c>
      <c r="D150" s="102">
        <v>152</v>
      </c>
    </row>
    <row r="151" spans="1:4">
      <c r="A151" s="69" t="s">
        <v>1204</v>
      </c>
      <c r="B151" s="69" t="s">
        <v>1557</v>
      </c>
      <c r="C151" s="268">
        <v>7.5</v>
      </c>
      <c r="D151" s="268">
        <f>C151*12</f>
        <v>90</v>
      </c>
    </row>
    <row r="152" spans="1:4">
      <c r="A152" s="174"/>
      <c r="B152" s="174"/>
      <c r="C152" s="174"/>
      <c r="D152" s="174"/>
    </row>
    <row r="153" spans="1:4">
      <c r="A153" s="174"/>
      <c r="B153" s="174"/>
      <c r="C153" s="174"/>
      <c r="D153" s="174"/>
    </row>
    <row r="154" spans="1:4">
      <c r="A154" s="174"/>
      <c r="B154" s="174"/>
      <c r="C154" s="174"/>
      <c r="D154" s="174"/>
    </row>
    <row r="155" spans="1:4">
      <c r="A155" s="174"/>
      <c r="B155" s="174"/>
      <c r="C155" s="174"/>
      <c r="D155" s="174"/>
    </row>
    <row r="156" spans="1:4">
      <c r="A156" s="174"/>
      <c r="B156" s="174"/>
      <c r="C156" s="174"/>
      <c r="D156" s="174"/>
    </row>
    <row r="157" spans="1:4">
      <c r="A157" s="174"/>
      <c r="B157" s="174"/>
      <c r="C157" s="174"/>
      <c r="D157" s="174"/>
    </row>
    <row r="158" spans="1:4">
      <c r="A158" s="174"/>
      <c r="B158" s="129"/>
      <c r="C158" s="174"/>
      <c r="D158" s="174"/>
    </row>
    <row r="159" spans="1:4">
      <c r="A159" s="174"/>
      <c r="B159" s="174"/>
      <c r="C159" s="174"/>
      <c r="D159" s="174"/>
    </row>
    <row r="160" spans="1:4">
      <c r="A160" s="174"/>
      <c r="B160" s="174"/>
      <c r="C160" s="174"/>
      <c r="D160" s="174"/>
    </row>
    <row r="161" spans="1:4">
      <c r="A161" s="174"/>
      <c r="B161" s="174"/>
      <c r="C161" s="181"/>
      <c r="D161" s="181"/>
    </row>
    <row r="162" spans="1:4">
      <c r="B162" s="179"/>
      <c r="C162" s="179"/>
      <c r="D162" s="179"/>
    </row>
    <row r="163" spans="1:4">
      <c r="B163" s="179"/>
      <c r="C163" s="179"/>
      <c r="D163" s="179"/>
    </row>
    <row r="164" spans="1:4">
      <c r="B164" s="179"/>
      <c r="C164" s="179"/>
      <c r="D164" s="179"/>
    </row>
    <row r="165" spans="1:4">
      <c r="B165" s="179"/>
      <c r="C165" s="179"/>
      <c r="D165" s="179"/>
    </row>
    <row r="166" spans="1:4">
      <c r="B166" s="179"/>
      <c r="C166" s="179"/>
      <c r="D166" s="179"/>
    </row>
    <row r="167" spans="1:4">
      <c r="B167" s="179"/>
      <c r="C167" s="179"/>
      <c r="D167" s="179"/>
    </row>
    <row r="168" spans="1:4">
      <c r="B168" s="179"/>
      <c r="C168" s="179"/>
      <c r="D168" s="179"/>
    </row>
    <row r="169" spans="1:4">
      <c r="B169" s="179"/>
      <c r="C169" s="179"/>
      <c r="D169" s="179"/>
    </row>
    <row r="170" spans="1:4">
      <c r="B170" s="179"/>
      <c r="C170" s="179"/>
      <c r="D170" s="179"/>
    </row>
    <row r="171" spans="1:4">
      <c r="B171" s="179"/>
      <c r="C171" s="179"/>
      <c r="D171" s="179"/>
    </row>
    <row r="172" spans="1:4">
      <c r="B172" s="179"/>
      <c r="C172" s="179"/>
      <c r="D172" s="179"/>
    </row>
    <row r="173" spans="1:4">
      <c r="B173" s="179"/>
      <c r="C173" s="179"/>
      <c r="D173" s="179"/>
    </row>
    <row r="174" spans="1:4">
      <c r="B174" s="179"/>
      <c r="C174" s="179"/>
      <c r="D174" s="179"/>
    </row>
    <row r="175" spans="1:4">
      <c r="B175" s="179"/>
      <c r="C175" s="179"/>
      <c r="D175" s="179"/>
    </row>
    <row r="176" spans="1:4">
      <c r="B176" s="179"/>
      <c r="C176" s="179"/>
      <c r="D176" s="179"/>
    </row>
    <row r="177" s="179" customFormat="1"/>
    <row r="178" s="179" customFormat="1"/>
    <row r="179" s="179" customFormat="1"/>
    <row r="180" s="179" customFormat="1"/>
    <row r="181" s="179" customFormat="1"/>
    <row r="182" s="179" customFormat="1"/>
    <row r="183" s="179" customFormat="1"/>
    <row r="184" s="179" customFormat="1"/>
    <row r="185" s="179" customFormat="1"/>
    <row r="186" s="179" customFormat="1"/>
    <row r="187" s="179" customFormat="1"/>
    <row r="188" s="179" customFormat="1"/>
    <row r="189" s="179" customFormat="1"/>
    <row r="190" s="179" customFormat="1"/>
    <row r="191" s="179" customFormat="1"/>
    <row r="192" s="179" customFormat="1"/>
    <row r="193" s="179" customFormat="1"/>
    <row r="194" s="179" customFormat="1"/>
    <row r="195" s="179" customFormat="1"/>
    <row r="196" s="179" customFormat="1"/>
    <row r="197" s="179" customFormat="1"/>
    <row r="198" s="179" customFormat="1"/>
    <row r="199" s="179" customFormat="1"/>
    <row r="200" s="179" customFormat="1"/>
    <row r="201" s="179" customFormat="1"/>
  </sheetData>
  <protectedRanges>
    <protectedRange sqref="B85 B95 B83:D84 C85:D87 B145:D146" name="CTWholesale"/>
    <protectedRange sqref="B85 B95 B83:D84 C85:D87 B145:D146" name="NJRetailRange"/>
    <protectedRange sqref="B85 B95 B83:D84 C85:D87 B145:D146" name="PricingChangesRemovalsAdditions"/>
    <protectedRange sqref="B86" name="PricingChangesRemovalsAdditions_2"/>
    <protectedRange sqref="B87" name="PricingChangesRemovalsAdditions_3"/>
    <protectedRange sqref="B96" name="CTWholesale_1"/>
    <protectedRange sqref="B96" name="NJRetailRange_1"/>
    <protectedRange sqref="B96" name="PricingChangesRemovalsAdditions_1"/>
  </protectedRanges>
  <mergeCells count="1">
    <mergeCell ref="C2:D2"/>
  </mergeCells>
  <conditionalFormatting sqref="B68 B16:B32 B59:B60">
    <cfRule type="expression" dxfId="98" priority="89">
      <formula>$B16="Delete"</formula>
    </cfRule>
    <cfRule type="expression" dxfId="97" priority="90">
      <formula>$B16="Add"</formula>
    </cfRule>
    <cfRule type="expression" dxfId="96" priority="91">
      <formula>$B16="Change"</formula>
    </cfRule>
  </conditionalFormatting>
  <conditionalFormatting sqref="B34">
    <cfRule type="expression" dxfId="95" priority="92">
      <formula>#REF!="Delete"</formula>
    </cfRule>
    <cfRule type="expression" dxfId="94" priority="93">
      <formula>#REF!="Add"</formula>
    </cfRule>
    <cfRule type="expression" dxfId="93" priority="94">
      <formula>#REF!="Change"</formula>
    </cfRule>
  </conditionalFormatting>
  <conditionalFormatting sqref="B62:C63 B84:D87">
    <cfRule type="expression" dxfId="92" priority="86">
      <formula>$A62="Delete"</formula>
    </cfRule>
    <cfRule type="expression" dxfId="91" priority="87">
      <formula>$A62="Add"</formula>
    </cfRule>
    <cfRule type="expression" dxfId="90" priority="88">
      <formula>$A62="Change"</formula>
    </cfRule>
  </conditionalFormatting>
  <conditionalFormatting sqref="B66">
    <cfRule type="expression" dxfId="89" priority="95">
      <formula>$A67="Delete"</formula>
    </cfRule>
    <cfRule type="expression" dxfId="88" priority="96">
      <formula>$A67="Add"</formula>
    </cfRule>
    <cfRule type="expression" dxfId="87" priority="97">
      <formula>$A67="Change"</formula>
    </cfRule>
  </conditionalFormatting>
  <conditionalFormatting sqref="B67">
    <cfRule type="expression" dxfId="86" priority="98">
      <formula>#REF!="Delete"</formula>
    </cfRule>
    <cfRule type="expression" dxfId="85" priority="99">
      <formula>#REF!="Add"</formula>
    </cfRule>
    <cfRule type="expression" dxfId="84" priority="100">
      <formula>#REF!="Change"</formula>
    </cfRule>
  </conditionalFormatting>
  <conditionalFormatting sqref="B76">
    <cfRule type="expression" dxfId="83" priority="83">
      <formula>$B76="Delete"</formula>
    </cfRule>
    <cfRule type="expression" dxfId="82" priority="84">
      <formula>$B76="Add"</formula>
    </cfRule>
    <cfRule type="expression" dxfId="81" priority="85">
      <formula>$B76="Change"</formula>
    </cfRule>
  </conditionalFormatting>
  <conditionalFormatting sqref="B83:D87">
    <cfRule type="expression" priority="73">
      <formula>$A83=""</formula>
    </cfRule>
    <cfRule type="expression" dxfId="80" priority="74">
      <formula>$A83="Add"</formula>
    </cfRule>
    <cfRule type="expression" dxfId="79" priority="75">
      <formula>$A83="Remove"</formula>
    </cfRule>
    <cfRule type="expression" dxfId="78" priority="76">
      <formula>$A83="Change"</formula>
    </cfRule>
  </conditionalFormatting>
  <conditionalFormatting sqref="B83:D87">
    <cfRule type="expression" priority="69">
      <formula>$A83=""</formula>
    </cfRule>
    <cfRule type="expression" dxfId="77" priority="70">
      <formula>$A83="Add"</formula>
    </cfRule>
    <cfRule type="expression" dxfId="76" priority="71">
      <formula>$A83="Delete"</formula>
    </cfRule>
    <cfRule type="expression" dxfId="75" priority="72">
      <formula>$A83="Change"</formula>
    </cfRule>
  </conditionalFormatting>
  <conditionalFormatting sqref="B83:D83">
    <cfRule type="expression" dxfId="74" priority="66">
      <formula>$A83="Delete"</formula>
    </cfRule>
    <cfRule type="expression" dxfId="73" priority="67">
      <formula>$A83="Add"</formula>
    </cfRule>
    <cfRule type="expression" dxfId="72" priority="68">
      <formula>$A83="Change"</formula>
    </cfRule>
  </conditionalFormatting>
  <conditionalFormatting sqref="B86">
    <cfRule type="expression" dxfId="71" priority="77">
      <formula>$A90="Delete"</formula>
    </cfRule>
    <cfRule type="expression" dxfId="70" priority="78">
      <formula>$A90="Add"</formula>
    </cfRule>
    <cfRule type="expression" dxfId="69" priority="79">
      <formula>$A90="Change"</formula>
    </cfRule>
  </conditionalFormatting>
  <conditionalFormatting sqref="B87">
    <cfRule type="expression" dxfId="68" priority="80">
      <formula>$A90="Delete"</formula>
    </cfRule>
    <cfRule type="expression" dxfId="67" priority="81">
      <formula>$A90="Add"</formula>
    </cfRule>
    <cfRule type="expression" dxfId="66" priority="82">
      <formula>$A90="Change"</formula>
    </cfRule>
  </conditionalFormatting>
  <conditionalFormatting sqref="B90:C90">
    <cfRule type="expression" dxfId="65" priority="63">
      <formula>$A90="Delete"</formula>
    </cfRule>
    <cfRule type="expression" dxfId="64" priority="64">
      <formula>$A90="Add"</formula>
    </cfRule>
    <cfRule type="expression" dxfId="63" priority="65">
      <formula>$A90="Change"</formula>
    </cfRule>
  </conditionalFormatting>
  <conditionalFormatting sqref="B92">
    <cfRule type="expression" dxfId="62" priority="60">
      <formula>$B92="Delete"</formula>
    </cfRule>
    <cfRule type="expression" dxfId="61" priority="61">
      <formula>$B92="Add"</formula>
    </cfRule>
    <cfRule type="expression" dxfId="60" priority="62">
      <formula>$B92="Change"</formula>
    </cfRule>
  </conditionalFormatting>
  <conditionalFormatting sqref="B95">
    <cfRule type="expression" priority="56">
      <formula>$A95=""</formula>
    </cfRule>
    <cfRule type="expression" dxfId="59" priority="57">
      <formula>$A95="Add"</formula>
    </cfRule>
    <cfRule type="expression" dxfId="58" priority="58">
      <formula>$A95="Remove"</formula>
    </cfRule>
    <cfRule type="expression" dxfId="57" priority="59">
      <formula>$A95="Change"</formula>
    </cfRule>
  </conditionalFormatting>
  <conditionalFormatting sqref="B95">
    <cfRule type="expression" priority="52">
      <formula>$A95=""</formula>
    </cfRule>
    <cfRule type="expression" dxfId="56" priority="53">
      <formula>$A95="Add"</formula>
    </cfRule>
    <cfRule type="expression" dxfId="55" priority="54">
      <formula>$A95="Delete"</formula>
    </cfRule>
    <cfRule type="expression" dxfId="54" priority="55">
      <formula>$A95="Change"</formula>
    </cfRule>
  </conditionalFormatting>
  <conditionalFormatting sqref="B95">
    <cfRule type="expression" dxfId="53" priority="49">
      <formula>$A95="Delete"</formula>
    </cfRule>
    <cfRule type="expression" dxfId="52" priority="50">
      <formula>$A95="Add"</formula>
    </cfRule>
    <cfRule type="expression" dxfId="51" priority="51">
      <formula>$A95="Change"</formula>
    </cfRule>
  </conditionalFormatting>
  <conditionalFormatting sqref="B96">
    <cfRule type="expression" priority="45">
      <formula>$A96=""</formula>
    </cfRule>
    <cfRule type="expression" dxfId="50" priority="46">
      <formula>$A96="Add"</formula>
    </cfRule>
    <cfRule type="expression" dxfId="49" priority="47">
      <formula>$A96="Remove"</formula>
    </cfRule>
    <cfRule type="expression" dxfId="48" priority="48">
      <formula>$A96="Change"</formula>
    </cfRule>
  </conditionalFormatting>
  <conditionalFormatting sqref="B96">
    <cfRule type="expression" priority="41">
      <formula>$A96=""</formula>
    </cfRule>
    <cfRule type="expression" dxfId="47" priority="42">
      <formula>$A96="Add"</formula>
    </cfRule>
    <cfRule type="expression" dxfId="46" priority="43">
      <formula>$A96="Delete"</formula>
    </cfRule>
    <cfRule type="expression" dxfId="45" priority="44">
      <formula>$A96="Change"</formula>
    </cfRule>
  </conditionalFormatting>
  <conditionalFormatting sqref="B96">
    <cfRule type="expression" dxfId="44" priority="38">
      <formula>$A96="Delete"</formula>
    </cfRule>
    <cfRule type="expression" dxfId="43" priority="39">
      <formula>$A96="Add"</formula>
    </cfRule>
    <cfRule type="expression" dxfId="42" priority="40">
      <formula>$A96="Change"</formula>
    </cfRule>
  </conditionalFormatting>
  <conditionalFormatting sqref="B33">
    <cfRule type="expression" dxfId="41" priority="101">
      <formula>#REF!="Delete"</formula>
    </cfRule>
    <cfRule type="expression" dxfId="40" priority="102">
      <formula>#REF!="Add"</formula>
    </cfRule>
    <cfRule type="expression" dxfId="39" priority="103">
      <formula>#REF!="Change"</formula>
    </cfRule>
  </conditionalFormatting>
  <conditionalFormatting sqref="B102">
    <cfRule type="expression" dxfId="38" priority="35">
      <formula>$A103="Delete"</formula>
    </cfRule>
    <cfRule type="expression" dxfId="37" priority="36">
      <formula>$A103="Add"</formula>
    </cfRule>
    <cfRule type="expression" dxfId="36" priority="37">
      <formula>$A103="Change"</formula>
    </cfRule>
  </conditionalFormatting>
  <conditionalFormatting sqref="B129">
    <cfRule type="expression" dxfId="35" priority="32">
      <formula>$B129="Delete"</formula>
    </cfRule>
    <cfRule type="expression" dxfId="34" priority="33">
      <formula>$B129="Add"</formula>
    </cfRule>
    <cfRule type="expression" dxfId="33" priority="34">
      <formula>$B129="Change"</formula>
    </cfRule>
  </conditionalFormatting>
  <conditionalFormatting sqref="B139">
    <cfRule type="expression" dxfId="32" priority="29">
      <formula>$B139="Delete"</formula>
    </cfRule>
    <cfRule type="expression" dxfId="31" priority="30">
      <formula>$B139="Add"</formula>
    </cfRule>
    <cfRule type="expression" dxfId="30" priority="31">
      <formula>$B139="Change"</formula>
    </cfRule>
  </conditionalFormatting>
  <conditionalFormatting sqref="B64">
    <cfRule type="expression" dxfId="29" priority="104">
      <formula>#REF!="Delete"</formula>
    </cfRule>
    <cfRule type="expression" dxfId="28" priority="105">
      <formula>#REF!="Add"</formula>
    </cfRule>
    <cfRule type="expression" dxfId="27" priority="106">
      <formula>#REF!="Change"</formula>
    </cfRule>
  </conditionalFormatting>
  <conditionalFormatting sqref="B144">
    <cfRule type="expression" dxfId="26" priority="26">
      <formula>$B144="Delete"</formula>
    </cfRule>
    <cfRule type="expression" dxfId="25" priority="27">
      <formula>$B144="Add"</formula>
    </cfRule>
    <cfRule type="expression" dxfId="24" priority="28">
      <formula>$B144="Change"</formula>
    </cfRule>
  </conditionalFormatting>
  <conditionalFormatting sqref="B145:D145">
    <cfRule type="expression" dxfId="23" priority="23">
      <formula>$A145="Delete"</formula>
    </cfRule>
    <cfRule type="expression" dxfId="22" priority="24">
      <formula>$A145="Add"</formula>
    </cfRule>
    <cfRule type="expression" dxfId="21" priority="25">
      <formula>$A145="Change"</formula>
    </cfRule>
  </conditionalFormatting>
  <conditionalFormatting sqref="B145:D145">
    <cfRule type="expression" priority="19">
      <formula>$A145=""</formula>
    </cfRule>
    <cfRule type="expression" dxfId="20" priority="20">
      <formula>$A145="Add"</formula>
    </cfRule>
    <cfRule type="expression" dxfId="19" priority="21">
      <formula>$A145="Remove"</formula>
    </cfRule>
    <cfRule type="expression" dxfId="18" priority="22">
      <formula>$A145="Change"</formula>
    </cfRule>
  </conditionalFormatting>
  <conditionalFormatting sqref="B145:D145">
    <cfRule type="expression" priority="15">
      <formula>$A145=""</formula>
    </cfRule>
    <cfRule type="expression" dxfId="17" priority="16">
      <formula>$A145="Add"</formula>
    </cfRule>
    <cfRule type="expression" dxfId="16" priority="17">
      <formula>$A145="Delete"</formula>
    </cfRule>
    <cfRule type="expression" dxfId="15" priority="18">
      <formula>$A145="Change"</formula>
    </cfRule>
  </conditionalFormatting>
  <conditionalFormatting sqref="B146:D146">
    <cfRule type="expression" priority="11">
      <formula>$A146=""</formula>
    </cfRule>
    <cfRule type="expression" dxfId="14" priority="12">
      <formula>$A146="Add"</formula>
    </cfRule>
    <cfRule type="expression" dxfId="13" priority="13">
      <formula>$A146="Remove"</formula>
    </cfRule>
    <cfRule type="expression" dxfId="12" priority="14">
      <formula>$A146="Change"</formula>
    </cfRule>
  </conditionalFormatting>
  <conditionalFormatting sqref="B146:D146">
    <cfRule type="expression" priority="7">
      <formula>$A146=""</formula>
    </cfRule>
    <cfRule type="expression" dxfId="11" priority="8">
      <formula>$A146="Add"</formula>
    </cfRule>
    <cfRule type="expression" dxfId="10" priority="9">
      <formula>$A146="Delete"</formula>
    </cfRule>
    <cfRule type="expression" dxfId="9" priority="10">
      <formula>$A146="Change"</formula>
    </cfRule>
  </conditionalFormatting>
  <conditionalFormatting sqref="B146:D146">
    <cfRule type="expression" dxfId="8" priority="4">
      <formula>$A146="Delete"</formula>
    </cfRule>
    <cfRule type="expression" dxfId="7" priority="5">
      <formula>$A146="Add"</formula>
    </cfRule>
    <cfRule type="expression" dxfId="6" priority="6">
      <formula>$A146="Change"</formula>
    </cfRule>
  </conditionalFormatting>
  <conditionalFormatting sqref="B151">
    <cfRule type="expression" dxfId="5" priority="1">
      <formula>#REF!="Delete"</formula>
    </cfRule>
    <cfRule type="expression" dxfId="4" priority="2">
      <formula>#REF!="Add"</formula>
    </cfRule>
    <cfRule type="expression" dxfId="3" priority="3">
      <formula>#REF!="Change"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P59"/>
  <sheetViews>
    <sheetView topLeftCell="B1" zoomScaleNormal="100" workbookViewId="0">
      <selection activeCell="G1" sqref="G1:G1048576"/>
    </sheetView>
  </sheetViews>
  <sheetFormatPr defaultColWidth="13.19921875" defaultRowHeight="12.75"/>
  <cols>
    <col min="1" max="1" width="3.69921875" style="4" hidden="1" customWidth="1"/>
    <col min="2" max="2" width="9.8984375" style="4" bestFit="1" customWidth="1"/>
    <col min="3" max="3" width="29.796875" style="4" customWidth="1"/>
    <col min="4" max="5" width="13.19921875" style="4" customWidth="1"/>
    <col min="6" max="7" width="13.19921875" style="4" hidden="1" customWidth="1"/>
    <col min="8" max="250" width="13.19921875" style="4" customWidth="1"/>
    <col min="251" max="16384" width="13.19921875" style="3"/>
  </cols>
  <sheetData>
    <row r="1" spans="1:250" s="144" customFormat="1" ht="15">
      <c r="A1" s="142"/>
      <c r="B1" s="136" t="s">
        <v>1353</v>
      </c>
      <c r="C1" s="136" t="s">
        <v>1354</v>
      </c>
      <c r="D1" s="136" t="s">
        <v>1355</v>
      </c>
      <c r="E1" s="136" t="s">
        <v>1356</v>
      </c>
      <c r="F1" s="136" t="s">
        <v>1357</v>
      </c>
      <c r="G1" s="136"/>
      <c r="H1" s="136" t="s">
        <v>1567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</row>
    <row r="2" spans="1:250" s="144" customFormat="1" ht="15">
      <c r="A2" s="142"/>
      <c r="B2" s="137" t="s">
        <v>1358</v>
      </c>
      <c r="C2" s="137" t="s">
        <v>1359</v>
      </c>
      <c r="D2" s="138" t="s">
        <v>1360</v>
      </c>
      <c r="E2" s="139" t="s">
        <v>8</v>
      </c>
      <c r="F2" s="139" t="s">
        <v>1361</v>
      </c>
      <c r="G2" s="140">
        <v>182</v>
      </c>
      <c r="H2" s="140">
        <f t="shared" ref="H2:H42" si="0">G2+18</f>
        <v>200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</row>
    <row r="3" spans="1:250" ht="15">
      <c r="A3" s="133"/>
      <c r="B3" s="137" t="s">
        <v>1362</v>
      </c>
      <c r="C3" s="137" t="s">
        <v>1363</v>
      </c>
      <c r="D3" s="137" t="s">
        <v>1360</v>
      </c>
      <c r="E3" s="141" t="s">
        <v>8</v>
      </c>
      <c r="F3" s="141" t="s">
        <v>1361</v>
      </c>
      <c r="G3" s="140">
        <v>126</v>
      </c>
      <c r="H3" s="140">
        <f t="shared" si="0"/>
        <v>144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ht="15">
      <c r="A4" s="133"/>
      <c r="B4" s="137" t="s">
        <v>1364</v>
      </c>
      <c r="C4" s="137" t="s">
        <v>1365</v>
      </c>
      <c r="D4" s="137" t="s">
        <v>1366</v>
      </c>
      <c r="E4" s="141" t="s">
        <v>8</v>
      </c>
      <c r="F4" s="141" t="s">
        <v>1361</v>
      </c>
      <c r="G4" s="140">
        <v>142</v>
      </c>
      <c r="H4" s="140">
        <f t="shared" si="0"/>
        <v>160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</row>
    <row r="5" spans="1:250" ht="15">
      <c r="A5" s="133"/>
      <c r="B5" s="137" t="s">
        <v>1367</v>
      </c>
      <c r="C5" s="137" t="s">
        <v>1368</v>
      </c>
      <c r="D5" s="137" t="s">
        <v>1366</v>
      </c>
      <c r="E5" s="141" t="s">
        <v>8</v>
      </c>
      <c r="F5" s="141" t="s">
        <v>1361</v>
      </c>
      <c r="G5" s="140">
        <v>102</v>
      </c>
      <c r="H5" s="140">
        <f t="shared" si="0"/>
        <v>120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s="13" customFormat="1" ht="15">
      <c r="A6" s="135"/>
      <c r="B6" s="137" t="s">
        <v>1369</v>
      </c>
      <c r="C6" s="137" t="s">
        <v>1370</v>
      </c>
      <c r="D6" s="137" t="s">
        <v>1371</v>
      </c>
      <c r="E6" s="141" t="s">
        <v>8</v>
      </c>
      <c r="F6" s="141" t="s">
        <v>1361</v>
      </c>
      <c r="G6" s="140">
        <v>78</v>
      </c>
      <c r="H6" s="140">
        <f t="shared" si="0"/>
        <v>96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</row>
    <row r="7" spans="1:250" ht="15">
      <c r="A7" s="133"/>
      <c r="B7" s="137" t="s">
        <v>1372</v>
      </c>
      <c r="C7" s="137" t="s">
        <v>1373</v>
      </c>
      <c r="D7" s="137" t="s">
        <v>1371</v>
      </c>
      <c r="E7" s="141" t="s">
        <v>8</v>
      </c>
      <c r="F7" s="141" t="s">
        <v>1361</v>
      </c>
      <c r="G7" s="140">
        <v>86</v>
      </c>
      <c r="H7" s="140">
        <f t="shared" si="0"/>
        <v>104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ht="15">
      <c r="A8" s="133"/>
      <c r="B8" s="137" t="s">
        <v>1374</v>
      </c>
      <c r="C8" s="138" t="s">
        <v>1375</v>
      </c>
      <c r="D8" s="137" t="s">
        <v>1376</v>
      </c>
      <c r="E8" s="141" t="s">
        <v>8</v>
      </c>
      <c r="F8" s="141" t="s">
        <v>1361</v>
      </c>
      <c r="G8" s="140">
        <v>142</v>
      </c>
      <c r="H8" s="140">
        <f t="shared" si="0"/>
        <v>160</v>
      </c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ht="15">
      <c r="A9" s="133"/>
      <c r="B9" s="137" t="s">
        <v>1377</v>
      </c>
      <c r="C9" s="137" t="s">
        <v>1378</v>
      </c>
      <c r="D9" s="137" t="s">
        <v>1379</v>
      </c>
      <c r="E9" s="141" t="s">
        <v>8</v>
      </c>
      <c r="F9" s="141" t="s">
        <v>1361</v>
      </c>
      <c r="G9" s="140">
        <v>142</v>
      </c>
      <c r="H9" s="140">
        <f t="shared" si="0"/>
        <v>160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ht="15">
      <c r="A10" s="133"/>
      <c r="B10" s="137" t="s">
        <v>1380</v>
      </c>
      <c r="C10" s="137" t="s">
        <v>1381</v>
      </c>
      <c r="D10" s="137" t="s">
        <v>1376</v>
      </c>
      <c r="E10" s="141" t="s">
        <v>8</v>
      </c>
      <c r="F10" s="141" t="s">
        <v>1361</v>
      </c>
      <c r="G10" s="140">
        <v>142</v>
      </c>
      <c r="H10" s="140">
        <f t="shared" si="0"/>
        <v>160</v>
      </c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ht="15">
      <c r="A11" s="133"/>
      <c r="B11" s="137" t="s">
        <v>1382</v>
      </c>
      <c r="C11" s="137" t="s">
        <v>1383</v>
      </c>
      <c r="D11" s="137" t="s">
        <v>1379</v>
      </c>
      <c r="E11" s="141" t="s">
        <v>8</v>
      </c>
      <c r="F11" s="141" t="s">
        <v>1384</v>
      </c>
      <c r="G11" s="140">
        <v>462</v>
      </c>
      <c r="H11" s="140">
        <f t="shared" si="0"/>
        <v>480</v>
      </c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ht="15">
      <c r="A12" s="133"/>
      <c r="B12" s="137" t="s">
        <v>1385</v>
      </c>
      <c r="C12" s="137" t="s">
        <v>1386</v>
      </c>
      <c r="D12" s="137" t="s">
        <v>1379</v>
      </c>
      <c r="E12" s="141" t="s">
        <v>8</v>
      </c>
      <c r="F12" s="141" t="s">
        <v>1361</v>
      </c>
      <c r="G12" s="140">
        <v>102</v>
      </c>
      <c r="H12" s="140">
        <f t="shared" si="0"/>
        <v>120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15">
      <c r="A13" s="133"/>
      <c r="B13" s="138" t="s">
        <v>1387</v>
      </c>
      <c r="C13" s="138" t="s">
        <v>1388</v>
      </c>
      <c r="D13" s="138" t="s">
        <v>1366</v>
      </c>
      <c r="E13" s="139" t="s">
        <v>8</v>
      </c>
      <c r="F13" s="141" t="s">
        <v>1389</v>
      </c>
      <c r="G13" s="140">
        <v>111</v>
      </c>
      <c r="H13" s="140">
        <f t="shared" si="0"/>
        <v>129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15">
      <c r="A14" s="133"/>
      <c r="B14" s="138" t="s">
        <v>1390</v>
      </c>
      <c r="C14" s="138" t="s">
        <v>1391</v>
      </c>
      <c r="D14" s="138" t="s">
        <v>1366</v>
      </c>
      <c r="E14" s="139" t="s">
        <v>8</v>
      </c>
      <c r="F14" s="141" t="s">
        <v>1361</v>
      </c>
      <c r="G14" s="140">
        <v>118</v>
      </c>
      <c r="H14" s="140">
        <f t="shared" si="0"/>
        <v>136</v>
      </c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15">
      <c r="A15" s="133"/>
      <c r="B15" s="138" t="s">
        <v>1392</v>
      </c>
      <c r="C15" s="138" t="s">
        <v>1393</v>
      </c>
      <c r="D15" s="138" t="s">
        <v>1394</v>
      </c>
      <c r="E15" s="139" t="s">
        <v>8</v>
      </c>
      <c r="F15" s="141" t="s">
        <v>1361</v>
      </c>
      <c r="G15" s="140">
        <v>86</v>
      </c>
      <c r="H15" s="140">
        <f t="shared" si="0"/>
        <v>104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15">
      <c r="A16" s="133"/>
      <c r="B16" s="137" t="s">
        <v>1395</v>
      </c>
      <c r="C16" s="137" t="s">
        <v>1396</v>
      </c>
      <c r="D16" s="137" t="s">
        <v>1394</v>
      </c>
      <c r="E16" s="141" t="s">
        <v>8</v>
      </c>
      <c r="F16" s="141" t="s">
        <v>1361</v>
      </c>
      <c r="G16" s="140">
        <v>190</v>
      </c>
      <c r="H16" s="140">
        <f t="shared" si="0"/>
        <v>208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15">
      <c r="A17" s="133"/>
      <c r="B17" s="137" t="s">
        <v>1397</v>
      </c>
      <c r="C17" s="137" t="s">
        <v>1398</v>
      </c>
      <c r="D17" s="137" t="s">
        <v>1366</v>
      </c>
      <c r="E17" s="141" t="s">
        <v>8</v>
      </c>
      <c r="F17" s="141" t="s">
        <v>1361</v>
      </c>
      <c r="G17" s="140">
        <v>102</v>
      </c>
      <c r="H17" s="140">
        <f t="shared" si="0"/>
        <v>120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15">
      <c r="A18" s="133"/>
      <c r="B18" s="137" t="s">
        <v>1399</v>
      </c>
      <c r="C18" s="137" t="s">
        <v>1400</v>
      </c>
      <c r="D18" s="137" t="s">
        <v>1366</v>
      </c>
      <c r="E18" s="141" t="s">
        <v>8</v>
      </c>
      <c r="F18" s="141" t="s">
        <v>1361</v>
      </c>
      <c r="G18" s="140">
        <v>38</v>
      </c>
      <c r="H18" s="140">
        <f t="shared" si="0"/>
        <v>56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15">
      <c r="A19" s="133"/>
      <c r="B19" s="137" t="s">
        <v>1401</v>
      </c>
      <c r="C19" s="137" t="s">
        <v>1402</v>
      </c>
      <c r="D19" s="137" t="s">
        <v>1360</v>
      </c>
      <c r="E19" s="141" t="s">
        <v>8</v>
      </c>
      <c r="F19" s="141" t="s">
        <v>1361</v>
      </c>
      <c r="G19" s="140">
        <v>42</v>
      </c>
      <c r="H19" s="140">
        <f t="shared" si="0"/>
        <v>60</v>
      </c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15">
      <c r="A20" s="133"/>
      <c r="B20" s="137" t="s">
        <v>1403</v>
      </c>
      <c r="C20" s="137" t="s">
        <v>1402</v>
      </c>
      <c r="D20" s="137" t="s">
        <v>1360</v>
      </c>
      <c r="E20" s="141" t="s">
        <v>8</v>
      </c>
      <c r="F20" s="141" t="s">
        <v>393</v>
      </c>
      <c r="G20" s="140">
        <v>38</v>
      </c>
      <c r="H20" s="140">
        <f t="shared" si="0"/>
        <v>56</v>
      </c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15">
      <c r="A21" s="133"/>
      <c r="B21" s="137" t="s">
        <v>1404</v>
      </c>
      <c r="C21" s="137" t="s">
        <v>1405</v>
      </c>
      <c r="D21" s="137" t="s">
        <v>1406</v>
      </c>
      <c r="E21" s="141" t="s">
        <v>27</v>
      </c>
      <c r="F21" s="141" t="s">
        <v>1361</v>
      </c>
      <c r="G21" s="140">
        <v>78</v>
      </c>
      <c r="H21" s="140">
        <f t="shared" si="0"/>
        <v>96</v>
      </c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15">
      <c r="A22" s="133"/>
      <c r="B22" s="137" t="s">
        <v>1407</v>
      </c>
      <c r="C22" s="137" t="s">
        <v>1408</v>
      </c>
      <c r="D22" s="137" t="s">
        <v>1394</v>
      </c>
      <c r="E22" s="141" t="s">
        <v>8</v>
      </c>
      <c r="F22" s="141" t="s">
        <v>1361</v>
      </c>
      <c r="G22" s="140">
        <v>70</v>
      </c>
      <c r="H22" s="140">
        <f t="shared" si="0"/>
        <v>88</v>
      </c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15">
      <c r="A23" s="133"/>
      <c r="B23" s="137" t="s">
        <v>1409</v>
      </c>
      <c r="C23" s="137" t="s">
        <v>1408</v>
      </c>
      <c r="D23" s="137" t="s">
        <v>1394</v>
      </c>
      <c r="E23" s="141" t="s">
        <v>8</v>
      </c>
      <c r="F23" s="141" t="s">
        <v>1410</v>
      </c>
      <c r="G23" s="140">
        <v>130</v>
      </c>
      <c r="H23" s="140">
        <f t="shared" si="0"/>
        <v>148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15">
      <c r="A24" s="133"/>
      <c r="B24" s="137" t="s">
        <v>1411</v>
      </c>
      <c r="C24" s="137" t="s">
        <v>1412</v>
      </c>
      <c r="D24" s="137" t="s">
        <v>1413</v>
      </c>
      <c r="E24" s="141" t="s">
        <v>8</v>
      </c>
      <c r="F24" s="141" t="s">
        <v>1361</v>
      </c>
      <c r="G24" s="140">
        <v>70</v>
      </c>
      <c r="H24" s="140">
        <f t="shared" si="0"/>
        <v>88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15">
      <c r="A25" s="133"/>
      <c r="B25" s="137" t="s">
        <v>1414</v>
      </c>
      <c r="C25" s="137" t="s">
        <v>1412</v>
      </c>
      <c r="D25" s="137" t="s">
        <v>1413</v>
      </c>
      <c r="E25" s="141" t="s">
        <v>8</v>
      </c>
      <c r="F25" s="141" t="s">
        <v>1410</v>
      </c>
      <c r="G25" s="140">
        <v>130</v>
      </c>
      <c r="H25" s="140">
        <f t="shared" si="0"/>
        <v>148</v>
      </c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15">
      <c r="A26" s="133"/>
      <c r="B26" s="137" t="s">
        <v>1415</v>
      </c>
      <c r="C26" s="137" t="s">
        <v>1416</v>
      </c>
      <c r="D26" s="137" t="s">
        <v>1394</v>
      </c>
      <c r="E26" s="141" t="s">
        <v>8</v>
      </c>
      <c r="F26" s="141" t="s">
        <v>1361</v>
      </c>
      <c r="G26" s="140">
        <v>70</v>
      </c>
      <c r="H26" s="140">
        <f t="shared" si="0"/>
        <v>88</v>
      </c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15">
      <c r="A27" s="133"/>
      <c r="B27" s="137" t="s">
        <v>1417</v>
      </c>
      <c r="C27" s="137" t="s">
        <v>1416</v>
      </c>
      <c r="D27" s="137" t="s">
        <v>1394</v>
      </c>
      <c r="E27" s="141" t="s">
        <v>8</v>
      </c>
      <c r="F27" s="141" t="s">
        <v>1410</v>
      </c>
      <c r="G27" s="140">
        <v>130</v>
      </c>
      <c r="H27" s="140">
        <f t="shared" si="0"/>
        <v>148</v>
      </c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15">
      <c r="A28" s="133"/>
      <c r="B28" s="137" t="s">
        <v>1418</v>
      </c>
      <c r="C28" s="137" t="s">
        <v>1419</v>
      </c>
      <c r="D28" s="137" t="s">
        <v>1420</v>
      </c>
      <c r="E28" s="141" t="s">
        <v>8</v>
      </c>
      <c r="F28" s="141" t="s">
        <v>1361</v>
      </c>
      <c r="G28" s="140">
        <v>102</v>
      </c>
      <c r="H28" s="140">
        <f t="shared" si="0"/>
        <v>120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15">
      <c r="A29" s="133"/>
      <c r="B29" s="137" t="s">
        <v>1421</v>
      </c>
      <c r="C29" s="137" t="s">
        <v>1422</v>
      </c>
      <c r="D29" s="137" t="s">
        <v>1366</v>
      </c>
      <c r="E29" s="141" t="s">
        <v>8</v>
      </c>
      <c r="F29" s="141" t="s">
        <v>1361</v>
      </c>
      <c r="G29" s="140">
        <v>142</v>
      </c>
      <c r="H29" s="140">
        <f t="shared" si="0"/>
        <v>160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14.25">
      <c r="A30" s="133"/>
      <c r="B30" s="138" t="s">
        <v>1423</v>
      </c>
      <c r="C30" s="138" t="s">
        <v>1424</v>
      </c>
      <c r="D30" s="138" t="s">
        <v>1425</v>
      </c>
      <c r="E30" s="139">
        <v>2018</v>
      </c>
      <c r="F30" s="139" t="s">
        <v>1361</v>
      </c>
      <c r="G30" s="140">
        <v>63</v>
      </c>
      <c r="H30" s="140">
        <f t="shared" si="0"/>
        <v>81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ht="15">
      <c r="A31" s="133"/>
      <c r="B31" s="137" t="s">
        <v>1426</v>
      </c>
      <c r="C31" s="137" t="s">
        <v>1424</v>
      </c>
      <c r="D31" s="137" t="s">
        <v>1425</v>
      </c>
      <c r="E31" s="141">
        <v>2019</v>
      </c>
      <c r="F31" s="141" t="s">
        <v>1361</v>
      </c>
      <c r="G31" s="140">
        <v>70</v>
      </c>
      <c r="H31" s="140">
        <f t="shared" si="0"/>
        <v>88</v>
      </c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ht="15">
      <c r="A32" s="133"/>
      <c r="B32" s="137" t="s">
        <v>1427</v>
      </c>
      <c r="C32" s="137" t="s">
        <v>1428</v>
      </c>
      <c r="D32" s="137" t="s">
        <v>1413</v>
      </c>
      <c r="E32" s="139" t="s">
        <v>8</v>
      </c>
      <c r="F32" s="139" t="s">
        <v>1361</v>
      </c>
      <c r="G32" s="140">
        <v>142</v>
      </c>
      <c r="H32" s="140">
        <f t="shared" si="0"/>
        <v>160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ht="15">
      <c r="A33" s="133"/>
      <c r="B33" s="137" t="s">
        <v>1429</v>
      </c>
      <c r="C33" s="137" t="s">
        <v>1430</v>
      </c>
      <c r="D33" s="137" t="s">
        <v>1431</v>
      </c>
      <c r="E33" s="141" t="s">
        <v>8</v>
      </c>
      <c r="F33" s="141" t="s">
        <v>1361</v>
      </c>
      <c r="G33" s="140">
        <v>78</v>
      </c>
      <c r="H33" s="140">
        <f t="shared" si="0"/>
        <v>96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ht="15">
      <c r="A34" s="133"/>
      <c r="B34" s="137" t="s">
        <v>1432</v>
      </c>
      <c r="C34" s="137" t="s">
        <v>1433</v>
      </c>
      <c r="D34" s="137" t="s">
        <v>1360</v>
      </c>
      <c r="E34" s="141" t="s">
        <v>8</v>
      </c>
      <c r="F34" s="141" t="s">
        <v>1361</v>
      </c>
      <c r="G34" s="140">
        <v>110</v>
      </c>
      <c r="H34" s="140">
        <f t="shared" si="0"/>
        <v>128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ht="15">
      <c r="A35" s="133"/>
      <c r="B35" s="137" t="s">
        <v>1434</v>
      </c>
      <c r="C35" s="137" t="s">
        <v>1435</v>
      </c>
      <c r="D35" s="137" t="s">
        <v>1366</v>
      </c>
      <c r="E35" s="141" t="s">
        <v>8</v>
      </c>
      <c r="F35" s="141" t="s">
        <v>1361</v>
      </c>
      <c r="G35" s="140">
        <v>126</v>
      </c>
      <c r="H35" s="140">
        <f t="shared" si="0"/>
        <v>144</v>
      </c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ht="15">
      <c r="A36" s="133"/>
      <c r="B36" s="137" t="s">
        <v>1436</v>
      </c>
      <c r="C36" s="138" t="s">
        <v>1437</v>
      </c>
      <c r="D36" s="137" t="s">
        <v>1366</v>
      </c>
      <c r="E36" s="141" t="s">
        <v>8</v>
      </c>
      <c r="F36" s="141" t="s">
        <v>1389</v>
      </c>
      <c r="G36" s="140">
        <v>118</v>
      </c>
      <c r="H36" s="140">
        <f t="shared" si="0"/>
        <v>136</v>
      </c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ht="15">
      <c r="A37" s="133"/>
      <c r="B37" s="137" t="s">
        <v>1438</v>
      </c>
      <c r="C37" s="137" t="s">
        <v>1439</v>
      </c>
      <c r="D37" s="137" t="s">
        <v>1360</v>
      </c>
      <c r="E37" s="141" t="s">
        <v>8</v>
      </c>
      <c r="F37" s="141" t="s">
        <v>1361</v>
      </c>
      <c r="G37" s="140">
        <v>110</v>
      </c>
      <c r="H37" s="140">
        <f t="shared" si="0"/>
        <v>128</v>
      </c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ht="15">
      <c r="A38" s="133"/>
      <c r="B38" s="137" t="s">
        <v>1440</v>
      </c>
      <c r="C38" s="137" t="s">
        <v>1441</v>
      </c>
      <c r="D38" s="137" t="s">
        <v>1360</v>
      </c>
      <c r="E38" s="141" t="s">
        <v>8</v>
      </c>
      <c r="F38" s="141" t="s">
        <v>1361</v>
      </c>
      <c r="G38" s="140">
        <v>110</v>
      </c>
      <c r="H38" s="140">
        <f t="shared" si="0"/>
        <v>128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ht="15">
      <c r="A39" s="133"/>
      <c r="B39" s="137" t="s">
        <v>1442</v>
      </c>
      <c r="C39" s="137" t="s">
        <v>1443</v>
      </c>
      <c r="D39" s="137" t="s">
        <v>1360</v>
      </c>
      <c r="E39" s="141" t="s">
        <v>8</v>
      </c>
      <c r="F39" s="141" t="s">
        <v>1389</v>
      </c>
      <c r="G39" s="140">
        <v>103</v>
      </c>
      <c r="H39" s="140">
        <f t="shared" si="0"/>
        <v>121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ht="15">
      <c r="A40" s="133"/>
      <c r="B40" s="137" t="s">
        <v>1444</v>
      </c>
      <c r="C40" s="137" t="s">
        <v>1445</v>
      </c>
      <c r="D40" s="137" t="s">
        <v>1366</v>
      </c>
      <c r="E40" s="141" t="s">
        <v>8</v>
      </c>
      <c r="F40" s="141" t="s">
        <v>1361</v>
      </c>
      <c r="G40" s="140">
        <v>126</v>
      </c>
      <c r="H40" s="140">
        <f t="shared" si="0"/>
        <v>144</v>
      </c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ht="15">
      <c r="A41" s="133"/>
      <c r="B41" s="137" t="s">
        <v>1446</v>
      </c>
      <c r="C41" s="137" t="s">
        <v>1447</v>
      </c>
      <c r="D41" s="137" t="s">
        <v>1360</v>
      </c>
      <c r="E41" s="141" t="s">
        <v>8</v>
      </c>
      <c r="F41" s="141" t="s">
        <v>1361</v>
      </c>
      <c r="G41" s="140">
        <v>110</v>
      </c>
      <c r="H41" s="140">
        <f t="shared" si="0"/>
        <v>128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ht="15">
      <c r="A42" s="133"/>
      <c r="B42" s="137" t="s">
        <v>1448</v>
      </c>
      <c r="C42" s="137" t="s">
        <v>1449</v>
      </c>
      <c r="D42" s="137" t="s">
        <v>1366</v>
      </c>
      <c r="E42" s="141" t="s">
        <v>8</v>
      </c>
      <c r="F42" s="141" t="s">
        <v>1361</v>
      </c>
      <c r="G42" s="140">
        <v>110</v>
      </c>
      <c r="H42" s="140">
        <f t="shared" si="0"/>
        <v>128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ht="15">
      <c r="A43" s="133"/>
      <c r="B43" s="145"/>
      <c r="C43" s="145"/>
      <c r="D43" s="145"/>
      <c r="E43" s="23"/>
      <c r="F43" s="23"/>
      <c r="G43" s="146"/>
      <c r="H43" s="13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ht="15">
      <c r="A44" s="133"/>
      <c r="B44" s="241"/>
      <c r="C44" s="242"/>
      <c r="D44" s="242"/>
      <c r="E44" s="242"/>
      <c r="F44" s="243"/>
      <c r="G44" s="134"/>
      <c r="H44" s="13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ht="15">
      <c r="A45" s="133"/>
      <c r="B45" s="241"/>
      <c r="C45" s="242"/>
      <c r="D45" s="242"/>
      <c r="E45" s="242"/>
      <c r="F45" s="243"/>
      <c r="G45" s="134"/>
      <c r="H45" s="13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ht="15">
      <c r="A46" s="133"/>
      <c r="B46" s="241"/>
      <c r="C46" s="242"/>
      <c r="D46" s="242"/>
      <c r="E46" s="242"/>
      <c r="F46" s="243"/>
      <c r="G46" s="134"/>
      <c r="H46" s="13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ht="15">
      <c r="A47" s="133"/>
      <c r="B47" s="241"/>
      <c r="C47" s="242"/>
      <c r="D47" s="242"/>
      <c r="E47" s="242"/>
      <c r="F47" s="243"/>
      <c r="G47" s="134"/>
      <c r="H47" s="13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ht="15">
      <c r="A48" s="133"/>
      <c r="B48" s="241"/>
      <c r="C48" s="242"/>
      <c r="D48" s="242"/>
      <c r="E48" s="242"/>
      <c r="F48" s="243"/>
      <c r="G48" s="134"/>
      <c r="H48" s="13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pans="1:250" ht="15">
      <c r="A49" s="133"/>
      <c r="B49" s="241"/>
      <c r="C49" s="242"/>
      <c r="D49" s="242"/>
      <c r="E49" s="242"/>
      <c r="F49" s="243"/>
      <c r="G49" s="134"/>
      <c r="H49" s="13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0" ht="15">
      <c r="A50" s="133"/>
      <c r="B50" s="241"/>
      <c r="C50" s="242"/>
      <c r="D50" s="242"/>
      <c r="E50" s="242"/>
      <c r="F50" s="243"/>
      <c r="G50" s="134"/>
      <c r="H50" s="13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pans="1:250" ht="15">
      <c r="A51" s="133"/>
      <c r="B51" s="241"/>
      <c r="C51" s="242"/>
      <c r="D51" s="242"/>
      <c r="E51" s="242"/>
      <c r="F51" s="243"/>
      <c r="G51" s="134"/>
      <c r="H51" s="13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pans="1:250" ht="15">
      <c r="A52" s="133"/>
      <c r="B52" s="241"/>
      <c r="C52" s="242"/>
      <c r="D52" s="242"/>
      <c r="E52" s="242"/>
      <c r="F52" s="243"/>
      <c r="G52" s="134"/>
      <c r="H52" s="13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pans="1:250" ht="16.5" customHeight="1">
      <c r="A53" s="133"/>
      <c r="B53" s="241"/>
      <c r="C53" s="242"/>
      <c r="D53" s="242"/>
      <c r="E53" s="242"/>
      <c r="F53" s="243"/>
      <c r="G53" s="134"/>
      <c r="H53" s="13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</row>
    <row r="54" spans="1:250" ht="15">
      <c r="A54" s="133"/>
      <c r="B54" s="241"/>
      <c r="C54" s="242"/>
      <c r="D54" s="242"/>
      <c r="E54" s="242"/>
      <c r="F54" s="243"/>
      <c r="G54" s="134"/>
      <c r="H54" s="13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</row>
    <row r="55" spans="1:250" ht="15">
      <c r="A55" s="133"/>
      <c r="B55" s="241"/>
      <c r="C55" s="242"/>
      <c r="D55" s="242"/>
      <c r="E55" s="242"/>
      <c r="F55" s="243"/>
      <c r="G55" s="134"/>
      <c r="H55" s="13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</row>
    <row r="56" spans="1:250" ht="15">
      <c r="A56" s="133"/>
      <c r="B56" s="241"/>
      <c r="C56" s="242"/>
      <c r="D56" s="242"/>
      <c r="E56" s="242"/>
      <c r="F56" s="243"/>
      <c r="G56" s="134"/>
      <c r="H56" s="13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</row>
    <row r="57" spans="1:250" ht="15">
      <c r="A57" s="133"/>
      <c r="B57" s="241"/>
      <c r="C57" s="242"/>
      <c r="D57" s="242"/>
      <c r="E57" s="242"/>
      <c r="F57" s="243"/>
      <c r="G57" s="134"/>
      <c r="H57" s="13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</row>
    <row r="58" spans="1:250" ht="15">
      <c r="A58" s="133"/>
      <c r="B58" s="241"/>
      <c r="C58" s="242"/>
      <c r="D58" s="242"/>
      <c r="E58" s="242"/>
      <c r="F58" s="243"/>
      <c r="G58" s="134"/>
      <c r="H58" s="13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</row>
    <row r="59" spans="1:250">
      <c r="B59" s="133"/>
      <c r="C59" s="133"/>
      <c r="D59" s="133"/>
      <c r="E59" s="133"/>
      <c r="F59" s="133"/>
      <c r="G59" s="133"/>
      <c r="IK59" s="3"/>
      <c r="IL59" s="3"/>
      <c r="IM59" s="3"/>
      <c r="IN59" s="3"/>
      <c r="IO59" s="3"/>
      <c r="IP59" s="3"/>
    </row>
  </sheetData>
  <conditionalFormatting sqref="B43:G43">
    <cfRule type="expression" dxfId="2" priority="6">
      <formula>MOD(SUBTOTAL(3,$A$1:$A43),2)</formula>
    </cfRule>
  </conditionalFormatting>
  <conditionalFormatting sqref="B2:G42">
    <cfRule type="expression" dxfId="1" priority="2">
      <formula>MOD(SUBTOTAL(3,$A$1:$A2),2)</formula>
    </cfRule>
  </conditionalFormatting>
  <conditionalFormatting sqref="H2:H42">
    <cfRule type="expression" dxfId="0" priority="1">
      <formula>MOD(SUBTOTAL(3,$A$1:$A2),2)</formula>
    </cfRule>
  </conditionalFormatting>
  <pageMargins left="0.7" right="0.7" top="0.75" bottom="0.75" header="0.3" footer="0.3"/>
  <pageSetup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DA54-1271-4EB2-A960-5A59A0CE5BE3}">
  <dimension ref="A1:E7"/>
  <sheetViews>
    <sheetView workbookViewId="0">
      <selection sqref="A1:E7"/>
    </sheetView>
  </sheetViews>
  <sheetFormatPr defaultRowHeight="15"/>
  <cols>
    <col min="1" max="1" width="12.59765625" bestFit="1" customWidth="1"/>
    <col min="2" max="2" width="25.59765625" bestFit="1" customWidth="1"/>
    <col min="3" max="3" width="10.796875" bestFit="1" customWidth="1"/>
    <col min="4" max="4" width="12.796875" bestFit="1" customWidth="1"/>
  </cols>
  <sheetData>
    <row r="1" spans="1:5" ht="15.75">
      <c r="A1" s="123" t="s">
        <v>0</v>
      </c>
      <c r="B1" s="123" t="s">
        <v>1450</v>
      </c>
      <c r="C1" s="123" t="s">
        <v>1451</v>
      </c>
      <c r="D1" s="123" t="s">
        <v>1452</v>
      </c>
      <c r="E1" s="9"/>
    </row>
    <row r="2" spans="1:5">
      <c r="A2" s="9" t="s">
        <v>1453</v>
      </c>
      <c r="B2" s="9" t="s">
        <v>199</v>
      </c>
      <c r="C2" s="160">
        <v>108</v>
      </c>
      <c r="D2" s="160">
        <v>10</v>
      </c>
      <c r="E2" s="9"/>
    </row>
    <row r="3" spans="1:5">
      <c r="A3" s="9" t="s">
        <v>1454</v>
      </c>
      <c r="B3" s="9" t="s">
        <v>20</v>
      </c>
      <c r="C3" s="160">
        <v>112</v>
      </c>
      <c r="D3" s="160">
        <v>10.33</v>
      </c>
      <c r="E3" s="9"/>
    </row>
    <row r="4" spans="1:5">
      <c r="A4" s="9" t="s">
        <v>1455</v>
      </c>
      <c r="B4" s="9" t="s">
        <v>1456</v>
      </c>
      <c r="C4" s="160">
        <v>240</v>
      </c>
      <c r="D4" s="160">
        <v>21</v>
      </c>
      <c r="E4" s="9"/>
    </row>
    <row r="5" spans="1:5">
      <c r="A5" s="9" t="s">
        <v>1455</v>
      </c>
      <c r="B5" s="9" t="s">
        <v>1457</v>
      </c>
      <c r="C5" s="160">
        <v>240</v>
      </c>
      <c r="D5" s="160">
        <v>21</v>
      </c>
      <c r="E5" s="9"/>
    </row>
    <row r="6" spans="1:5">
      <c r="A6" s="9" t="s">
        <v>1458</v>
      </c>
      <c r="B6" s="9" t="s">
        <v>1459</v>
      </c>
      <c r="C6" s="160">
        <v>176</v>
      </c>
      <c r="D6" s="160">
        <v>15.67</v>
      </c>
      <c r="E6" s="9"/>
    </row>
    <row r="7" spans="1:5">
      <c r="A7" s="9" t="s">
        <v>1458</v>
      </c>
      <c r="B7" s="9" t="s">
        <v>1460</v>
      </c>
      <c r="C7" s="160">
        <v>180</v>
      </c>
      <c r="D7" s="160">
        <v>16</v>
      </c>
      <c r="E7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0753-A0B9-41FB-8DF2-97BF4F70E2FD}">
  <dimension ref="A1:G9"/>
  <sheetViews>
    <sheetView workbookViewId="0">
      <selection activeCell="D2" sqref="D2:D9"/>
    </sheetView>
  </sheetViews>
  <sheetFormatPr defaultRowHeight="15"/>
  <cols>
    <col min="1" max="1" width="29.3984375" bestFit="1" customWidth="1"/>
    <col min="4" max="4" width="9.5" customWidth="1"/>
    <col min="5" max="5" width="19.296875" bestFit="1" customWidth="1"/>
    <col min="6" max="6" width="15" customWidth="1"/>
  </cols>
  <sheetData>
    <row r="1" spans="1:7">
      <c r="A1" s="9" t="s">
        <v>1461</v>
      </c>
      <c r="B1" s="9"/>
      <c r="C1" s="9" t="s">
        <v>1462</v>
      </c>
      <c r="D1" s="302" t="s">
        <v>1568</v>
      </c>
      <c r="E1" s="9" t="s">
        <v>1463</v>
      </c>
      <c r="F1" s="9"/>
      <c r="G1" s="9"/>
    </row>
    <row r="2" spans="1:7">
      <c r="A2" s="9" t="s">
        <v>1464</v>
      </c>
      <c r="B2" s="9"/>
      <c r="C2" s="9">
        <v>2017</v>
      </c>
      <c r="D2" s="301">
        <f>E2*12</f>
        <v>171.96</v>
      </c>
      <c r="E2" s="301">
        <v>14.33</v>
      </c>
      <c r="F2" s="9"/>
      <c r="G2" s="9"/>
    </row>
    <row r="3" spans="1:7">
      <c r="A3" s="9" t="s">
        <v>1465</v>
      </c>
      <c r="B3" s="9"/>
      <c r="C3" s="9">
        <v>2015</v>
      </c>
      <c r="D3" s="301">
        <f t="shared" ref="D3:D9" si="0">E3*12</f>
        <v>193.92000000000002</v>
      </c>
      <c r="E3" s="301">
        <v>16.16</v>
      </c>
      <c r="F3" s="9"/>
      <c r="G3" s="9"/>
    </row>
    <row r="4" spans="1:7">
      <c r="A4" s="9" t="s">
        <v>1466</v>
      </c>
      <c r="B4" s="9"/>
      <c r="C4" s="9">
        <v>2017</v>
      </c>
      <c r="D4" s="301">
        <f t="shared" si="0"/>
        <v>200.03999999999996</v>
      </c>
      <c r="E4" s="301">
        <v>16.669999999999998</v>
      </c>
      <c r="F4" s="9"/>
      <c r="G4" s="9"/>
    </row>
    <row r="5" spans="1:7">
      <c r="A5" s="9" t="s">
        <v>1467</v>
      </c>
      <c r="B5" s="9"/>
      <c r="C5" s="9">
        <v>2015</v>
      </c>
      <c r="D5" s="301">
        <f t="shared" si="0"/>
        <v>171.96</v>
      </c>
      <c r="E5" s="301">
        <v>14.33</v>
      </c>
      <c r="F5" s="9"/>
      <c r="G5" s="9"/>
    </row>
    <row r="6" spans="1:7">
      <c r="A6" s="9" t="s">
        <v>1468</v>
      </c>
      <c r="B6" s="9"/>
      <c r="C6" s="9">
        <v>2017</v>
      </c>
      <c r="D6" s="301">
        <f t="shared" si="0"/>
        <v>102</v>
      </c>
      <c r="E6" s="301">
        <v>8.5</v>
      </c>
      <c r="F6" s="9"/>
      <c r="G6" s="9"/>
    </row>
    <row r="7" spans="1:7">
      <c r="A7" s="9" t="s">
        <v>1469</v>
      </c>
      <c r="B7" s="9"/>
      <c r="C7" s="9">
        <v>2018</v>
      </c>
      <c r="D7" s="301">
        <f t="shared" si="0"/>
        <v>144</v>
      </c>
      <c r="E7" s="301">
        <v>12</v>
      </c>
      <c r="F7" s="9"/>
      <c r="G7" s="9"/>
    </row>
    <row r="8" spans="1:7">
      <c r="A8" s="9" t="s">
        <v>1470</v>
      </c>
      <c r="B8" s="9"/>
      <c r="C8" s="9">
        <v>2016</v>
      </c>
      <c r="D8" s="301">
        <f t="shared" si="0"/>
        <v>135.96</v>
      </c>
      <c r="E8" s="301">
        <v>11.33</v>
      </c>
      <c r="F8" s="9"/>
      <c r="G8" s="9"/>
    </row>
    <row r="9" spans="1:7">
      <c r="A9" s="9" t="s">
        <v>1471</v>
      </c>
      <c r="B9" s="9"/>
      <c r="C9" s="9">
        <v>2015</v>
      </c>
      <c r="D9" s="301">
        <f t="shared" si="0"/>
        <v>171.96</v>
      </c>
      <c r="E9" s="301">
        <v>14.33</v>
      </c>
      <c r="F9" s="9"/>
      <c r="G9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96A7-A931-422F-9871-3FFC2C360782}">
  <dimension ref="A1:D52"/>
  <sheetViews>
    <sheetView workbookViewId="0">
      <selection sqref="A1:D52"/>
    </sheetView>
  </sheetViews>
  <sheetFormatPr defaultRowHeight="15"/>
  <cols>
    <col min="1" max="1" width="20.5" bestFit="1" customWidth="1"/>
    <col min="2" max="2" width="22.5" bestFit="1" customWidth="1"/>
    <col min="3" max="3" width="10.796875" bestFit="1" customWidth="1"/>
    <col min="4" max="4" width="17.19921875" bestFit="1" customWidth="1"/>
  </cols>
  <sheetData>
    <row r="1" spans="1:4" ht="15.75">
      <c r="A1" s="123" t="s">
        <v>0</v>
      </c>
      <c r="B1" s="123" t="s">
        <v>1450</v>
      </c>
      <c r="C1" s="147" t="s">
        <v>1451</v>
      </c>
      <c r="D1" s="300" t="s">
        <v>1558</v>
      </c>
    </row>
    <row r="2" spans="1:4">
      <c r="A2" s="148" t="s">
        <v>1559</v>
      </c>
      <c r="B2" s="148" t="s">
        <v>1472</v>
      </c>
      <c r="C2" s="149">
        <v>136</v>
      </c>
      <c r="D2" s="301">
        <f>(C2/12)+1</f>
        <v>12.333333333333334</v>
      </c>
    </row>
    <row r="3" spans="1:4">
      <c r="A3" s="148" t="s">
        <v>1560</v>
      </c>
      <c r="B3" s="148" t="s">
        <v>1473</v>
      </c>
      <c r="C3" s="149">
        <v>136</v>
      </c>
      <c r="D3" s="301">
        <f t="shared" ref="D3:D52" si="0">(C3/12)+1</f>
        <v>12.333333333333334</v>
      </c>
    </row>
    <row r="4" spans="1:4">
      <c r="A4" s="150" t="s">
        <v>1474</v>
      </c>
      <c r="B4" s="150" t="s">
        <v>1475</v>
      </c>
      <c r="C4" s="151">
        <v>96</v>
      </c>
      <c r="D4" s="301">
        <f t="shared" si="0"/>
        <v>9</v>
      </c>
    </row>
    <row r="5" spans="1:4">
      <c r="A5" s="150" t="s">
        <v>1476</v>
      </c>
      <c r="B5" s="150" t="s">
        <v>1477</v>
      </c>
      <c r="C5" s="151">
        <v>128</v>
      </c>
      <c r="D5" s="301">
        <f t="shared" si="0"/>
        <v>11.666666666666666</v>
      </c>
    </row>
    <row r="6" spans="1:4">
      <c r="A6" s="150" t="s">
        <v>1476</v>
      </c>
      <c r="B6" s="150" t="s">
        <v>1478</v>
      </c>
      <c r="C6" s="151">
        <v>80</v>
      </c>
      <c r="D6" s="301">
        <f t="shared" si="0"/>
        <v>7.666666666666667</v>
      </c>
    </row>
    <row r="7" spans="1:4">
      <c r="A7" s="150" t="s">
        <v>1476</v>
      </c>
      <c r="B7" s="150" t="s">
        <v>1479</v>
      </c>
      <c r="C7" s="151">
        <v>80</v>
      </c>
      <c r="D7" s="301">
        <f t="shared" si="0"/>
        <v>7.666666666666667</v>
      </c>
    </row>
    <row r="8" spans="1:4">
      <c r="A8" s="152" t="s">
        <v>1480</v>
      </c>
      <c r="B8" s="152" t="s">
        <v>1481</v>
      </c>
      <c r="C8" s="153">
        <v>128</v>
      </c>
      <c r="D8" s="301">
        <f t="shared" si="0"/>
        <v>11.666666666666666</v>
      </c>
    </row>
    <row r="9" spans="1:4">
      <c r="A9" s="154" t="s">
        <v>1480</v>
      </c>
      <c r="B9" s="154" t="s">
        <v>1482</v>
      </c>
      <c r="C9" s="155">
        <v>220</v>
      </c>
      <c r="D9" s="301">
        <f t="shared" si="0"/>
        <v>19.333333333333332</v>
      </c>
    </row>
    <row r="10" spans="1:4">
      <c r="A10" s="154" t="s">
        <v>1561</v>
      </c>
      <c r="B10" s="154" t="s">
        <v>1483</v>
      </c>
      <c r="C10" s="155">
        <v>96</v>
      </c>
      <c r="D10" s="301">
        <f t="shared" si="0"/>
        <v>9</v>
      </c>
    </row>
    <row r="11" spans="1:4">
      <c r="A11" s="154" t="s">
        <v>1561</v>
      </c>
      <c r="B11" s="154" t="s">
        <v>1484</v>
      </c>
      <c r="C11" s="155">
        <v>96</v>
      </c>
      <c r="D11" s="301">
        <f t="shared" si="0"/>
        <v>9</v>
      </c>
    </row>
    <row r="12" spans="1:4">
      <c r="A12" s="154" t="s">
        <v>1561</v>
      </c>
      <c r="B12" s="154" t="s">
        <v>1485</v>
      </c>
      <c r="C12" s="155">
        <v>96</v>
      </c>
      <c r="D12" s="301">
        <f t="shared" si="0"/>
        <v>9</v>
      </c>
    </row>
    <row r="13" spans="1:4">
      <c r="A13" s="154" t="s">
        <v>1561</v>
      </c>
      <c r="B13" s="154" t="s">
        <v>1486</v>
      </c>
      <c r="C13" s="155">
        <v>96</v>
      </c>
      <c r="D13" s="301">
        <f t="shared" si="0"/>
        <v>9</v>
      </c>
    </row>
    <row r="14" spans="1:4">
      <c r="A14" s="154" t="s">
        <v>1562</v>
      </c>
      <c r="B14" s="154" t="s">
        <v>1487</v>
      </c>
      <c r="C14" s="155">
        <v>96</v>
      </c>
      <c r="D14" s="301">
        <f t="shared" si="0"/>
        <v>9</v>
      </c>
    </row>
    <row r="15" spans="1:4">
      <c r="A15" s="154" t="s">
        <v>1561</v>
      </c>
      <c r="B15" s="154" t="s">
        <v>1488</v>
      </c>
      <c r="C15" s="155">
        <v>96</v>
      </c>
      <c r="D15" s="301">
        <f t="shared" si="0"/>
        <v>9</v>
      </c>
    </row>
    <row r="16" spans="1:4">
      <c r="A16" s="154" t="s">
        <v>1561</v>
      </c>
      <c r="B16" s="154" t="s">
        <v>1489</v>
      </c>
      <c r="C16" s="155">
        <v>96</v>
      </c>
      <c r="D16" s="301">
        <f t="shared" si="0"/>
        <v>9</v>
      </c>
    </row>
    <row r="17" spans="1:4">
      <c r="A17" s="154" t="s">
        <v>1561</v>
      </c>
      <c r="B17" s="154" t="s">
        <v>1490</v>
      </c>
      <c r="C17" s="155">
        <v>96</v>
      </c>
      <c r="D17" s="301">
        <f t="shared" si="0"/>
        <v>9</v>
      </c>
    </row>
    <row r="18" spans="1:4">
      <c r="A18" s="154" t="s">
        <v>1561</v>
      </c>
      <c r="B18" s="154" t="s">
        <v>1491</v>
      </c>
      <c r="C18" s="155">
        <v>96</v>
      </c>
      <c r="D18" s="301">
        <f t="shared" si="0"/>
        <v>9</v>
      </c>
    </row>
    <row r="19" spans="1:4">
      <c r="A19" s="154" t="s">
        <v>1563</v>
      </c>
      <c r="B19" s="154" t="s">
        <v>1492</v>
      </c>
      <c r="C19" s="155">
        <v>160</v>
      </c>
      <c r="D19" s="301">
        <f t="shared" si="0"/>
        <v>14.333333333333334</v>
      </c>
    </row>
    <row r="20" spans="1:4">
      <c r="A20" s="154" t="s">
        <v>1561</v>
      </c>
      <c r="B20" s="154" t="s">
        <v>1493</v>
      </c>
      <c r="C20" s="155">
        <v>160</v>
      </c>
      <c r="D20" s="301">
        <f t="shared" si="0"/>
        <v>14.333333333333334</v>
      </c>
    </row>
    <row r="21" spans="1:4">
      <c r="A21" s="150" t="s">
        <v>1494</v>
      </c>
      <c r="B21" s="150" t="s">
        <v>1495</v>
      </c>
      <c r="C21" s="151">
        <v>136</v>
      </c>
      <c r="D21" s="301">
        <f t="shared" si="0"/>
        <v>12.333333333333334</v>
      </c>
    </row>
    <row r="22" spans="1:4">
      <c r="A22" s="150" t="s">
        <v>1496</v>
      </c>
      <c r="B22" s="150" t="s">
        <v>1497</v>
      </c>
      <c r="C22" s="151">
        <v>120</v>
      </c>
      <c r="D22" s="301">
        <f t="shared" si="0"/>
        <v>11</v>
      </c>
    </row>
    <row r="23" spans="1:4">
      <c r="A23" s="150" t="s">
        <v>1496</v>
      </c>
      <c r="B23" s="150" t="s">
        <v>1498</v>
      </c>
      <c r="C23" s="151">
        <v>120</v>
      </c>
      <c r="D23" s="301">
        <f t="shared" si="0"/>
        <v>11</v>
      </c>
    </row>
    <row r="24" spans="1:4">
      <c r="A24" s="150" t="s">
        <v>1499</v>
      </c>
      <c r="B24" s="150" t="s">
        <v>1500</v>
      </c>
      <c r="C24" s="151">
        <v>300</v>
      </c>
      <c r="D24" s="301">
        <f t="shared" si="0"/>
        <v>26</v>
      </c>
    </row>
    <row r="25" spans="1:4">
      <c r="A25" s="150" t="s">
        <v>1501</v>
      </c>
      <c r="B25" s="150" t="s">
        <v>1502</v>
      </c>
      <c r="C25" s="151">
        <v>120</v>
      </c>
      <c r="D25" s="301">
        <f t="shared" si="0"/>
        <v>11</v>
      </c>
    </row>
    <row r="26" spans="1:4">
      <c r="A26" s="150" t="s">
        <v>1501</v>
      </c>
      <c r="B26" s="150" t="s">
        <v>1503</v>
      </c>
      <c r="C26" s="151">
        <v>120</v>
      </c>
      <c r="D26" s="301">
        <f t="shared" si="0"/>
        <v>11</v>
      </c>
    </row>
    <row r="27" spans="1:4">
      <c r="A27" s="150" t="s">
        <v>1504</v>
      </c>
      <c r="B27" s="150" t="s">
        <v>1505</v>
      </c>
      <c r="C27" s="151">
        <v>56</v>
      </c>
      <c r="D27" s="301">
        <f t="shared" si="0"/>
        <v>5.666666666666667</v>
      </c>
    </row>
    <row r="28" spans="1:4">
      <c r="A28" s="150" t="s">
        <v>1504</v>
      </c>
      <c r="B28" s="150" t="s">
        <v>1506</v>
      </c>
      <c r="C28" s="151">
        <v>102</v>
      </c>
      <c r="D28" s="301">
        <f t="shared" si="0"/>
        <v>9.5</v>
      </c>
    </row>
    <row r="29" spans="1:4">
      <c r="A29" s="148" t="s">
        <v>1564</v>
      </c>
      <c r="B29" s="148" t="s">
        <v>1507</v>
      </c>
      <c r="C29" s="149">
        <v>136</v>
      </c>
      <c r="D29" s="301">
        <f t="shared" si="0"/>
        <v>12.333333333333334</v>
      </c>
    </row>
    <row r="30" spans="1:4">
      <c r="A30" s="148" t="s">
        <v>1508</v>
      </c>
      <c r="B30" s="148" t="s">
        <v>1509</v>
      </c>
      <c r="C30" s="149">
        <v>80</v>
      </c>
      <c r="D30" s="301">
        <f t="shared" si="0"/>
        <v>7.666666666666667</v>
      </c>
    </row>
    <row r="31" spans="1:4">
      <c r="A31" s="156" t="s">
        <v>1508</v>
      </c>
      <c r="B31" s="156" t="s">
        <v>1510</v>
      </c>
      <c r="C31" s="157">
        <v>80</v>
      </c>
      <c r="D31" s="301">
        <f t="shared" si="0"/>
        <v>7.666666666666667</v>
      </c>
    </row>
    <row r="32" spans="1:4">
      <c r="A32" s="148" t="s">
        <v>1511</v>
      </c>
      <c r="B32" s="148" t="s">
        <v>1512</v>
      </c>
      <c r="C32" s="149">
        <v>200</v>
      </c>
      <c r="D32" s="301">
        <f t="shared" si="0"/>
        <v>17.666666666666668</v>
      </c>
    </row>
    <row r="33" spans="1:4">
      <c r="A33" s="148" t="s">
        <v>1511</v>
      </c>
      <c r="B33" s="148" t="s">
        <v>1513</v>
      </c>
      <c r="C33" s="149">
        <v>200</v>
      </c>
      <c r="D33" s="301">
        <f t="shared" si="0"/>
        <v>17.666666666666668</v>
      </c>
    </row>
    <row r="34" spans="1:4">
      <c r="A34" s="148" t="s">
        <v>1565</v>
      </c>
      <c r="B34" s="148" t="s">
        <v>1566</v>
      </c>
      <c r="C34" s="149">
        <v>200</v>
      </c>
      <c r="D34" s="301">
        <f t="shared" si="0"/>
        <v>17.666666666666668</v>
      </c>
    </row>
    <row r="35" spans="1:4">
      <c r="A35" s="150" t="s">
        <v>1514</v>
      </c>
      <c r="B35" s="150" t="s">
        <v>1515</v>
      </c>
      <c r="C35" s="151">
        <v>128</v>
      </c>
      <c r="D35" s="301">
        <f t="shared" si="0"/>
        <v>11.666666666666666</v>
      </c>
    </row>
    <row r="36" spans="1:4">
      <c r="A36" s="150" t="s">
        <v>1516</v>
      </c>
      <c r="B36" s="150" t="s">
        <v>1517</v>
      </c>
      <c r="C36" s="151">
        <v>102</v>
      </c>
      <c r="D36" s="301">
        <f t="shared" si="0"/>
        <v>9.5</v>
      </c>
    </row>
    <row r="37" spans="1:4">
      <c r="A37" s="150" t="s">
        <v>1516</v>
      </c>
      <c r="B37" s="150" t="s">
        <v>1518</v>
      </c>
      <c r="C37" s="151">
        <v>102</v>
      </c>
      <c r="D37" s="301">
        <f t="shared" si="0"/>
        <v>9.5</v>
      </c>
    </row>
    <row r="38" spans="1:4">
      <c r="A38" s="152" t="s">
        <v>1516</v>
      </c>
      <c r="B38" s="152" t="s">
        <v>1519</v>
      </c>
      <c r="C38" s="153">
        <v>192</v>
      </c>
      <c r="D38" s="301">
        <f t="shared" si="0"/>
        <v>17</v>
      </c>
    </row>
    <row r="39" spans="1:4">
      <c r="A39" s="152" t="s">
        <v>1516</v>
      </c>
      <c r="B39" s="152" t="s">
        <v>1520</v>
      </c>
      <c r="C39" s="153">
        <v>200</v>
      </c>
      <c r="D39" s="301">
        <f t="shared" si="0"/>
        <v>17.666666666666668</v>
      </c>
    </row>
    <row r="40" spans="1:4">
      <c r="A40" s="150" t="s">
        <v>1516</v>
      </c>
      <c r="B40" s="150" t="s">
        <v>1521</v>
      </c>
      <c r="C40" s="151">
        <v>132</v>
      </c>
      <c r="D40" s="301">
        <f t="shared" si="0"/>
        <v>12</v>
      </c>
    </row>
    <row r="41" spans="1:4">
      <c r="A41" s="150" t="s">
        <v>1516</v>
      </c>
      <c r="B41" s="150" t="s">
        <v>1522</v>
      </c>
      <c r="C41" s="151">
        <v>136</v>
      </c>
      <c r="D41" s="301">
        <f t="shared" si="0"/>
        <v>12.333333333333334</v>
      </c>
    </row>
    <row r="42" spans="1:4">
      <c r="A42" s="154" t="s">
        <v>1474</v>
      </c>
      <c r="B42" s="154" t="s">
        <v>1523</v>
      </c>
      <c r="C42" s="155">
        <v>108</v>
      </c>
      <c r="D42" s="301">
        <f t="shared" si="0"/>
        <v>10</v>
      </c>
    </row>
    <row r="43" spans="1:4">
      <c r="A43" s="158" t="s">
        <v>1501</v>
      </c>
      <c r="B43" s="158" t="s">
        <v>1524</v>
      </c>
      <c r="C43" s="159">
        <v>96</v>
      </c>
      <c r="D43" s="301">
        <f t="shared" si="0"/>
        <v>9</v>
      </c>
    </row>
    <row r="44" spans="1:4">
      <c r="A44" s="154" t="s">
        <v>1525</v>
      </c>
      <c r="B44" s="154" t="s">
        <v>1526</v>
      </c>
      <c r="C44" s="155">
        <v>144</v>
      </c>
      <c r="D44" s="301">
        <f t="shared" si="0"/>
        <v>13</v>
      </c>
    </row>
    <row r="45" spans="1:4">
      <c r="A45" s="154" t="s">
        <v>1525</v>
      </c>
      <c r="B45" s="154" t="s">
        <v>1527</v>
      </c>
      <c r="C45" s="155">
        <v>160</v>
      </c>
      <c r="D45" s="301">
        <f t="shared" si="0"/>
        <v>14.333333333333334</v>
      </c>
    </row>
    <row r="46" spans="1:4">
      <c r="A46" s="154" t="s">
        <v>1511</v>
      </c>
      <c r="B46" s="154" t="s">
        <v>1528</v>
      </c>
      <c r="C46" s="155">
        <v>144</v>
      </c>
      <c r="D46" s="301">
        <f t="shared" si="0"/>
        <v>13</v>
      </c>
    </row>
    <row r="47" spans="1:4">
      <c r="A47" s="152" t="s">
        <v>1511</v>
      </c>
      <c r="B47" s="152" t="s">
        <v>1529</v>
      </c>
      <c r="C47" s="153">
        <v>160</v>
      </c>
      <c r="D47" s="301">
        <f t="shared" si="0"/>
        <v>14.333333333333334</v>
      </c>
    </row>
    <row r="48" spans="1:4">
      <c r="A48" s="152" t="s">
        <v>1511</v>
      </c>
      <c r="B48" s="152" t="s">
        <v>1530</v>
      </c>
      <c r="C48" s="153">
        <v>120</v>
      </c>
      <c r="D48" s="301">
        <f t="shared" si="0"/>
        <v>11</v>
      </c>
    </row>
    <row r="49" spans="1:4">
      <c r="A49" s="152" t="s">
        <v>1511</v>
      </c>
      <c r="B49" s="152" t="s">
        <v>1531</v>
      </c>
      <c r="C49" s="153">
        <v>96</v>
      </c>
      <c r="D49" s="301">
        <f t="shared" si="0"/>
        <v>9</v>
      </c>
    </row>
    <row r="50" spans="1:4">
      <c r="A50" s="152" t="s">
        <v>1532</v>
      </c>
      <c r="B50" s="152" t="s">
        <v>1533</v>
      </c>
      <c r="C50" s="153">
        <v>96</v>
      </c>
      <c r="D50" s="301">
        <f t="shared" si="0"/>
        <v>9</v>
      </c>
    </row>
    <row r="51" spans="1:4">
      <c r="A51" s="152" t="s">
        <v>1534</v>
      </c>
      <c r="B51" s="152" t="s">
        <v>1535</v>
      </c>
      <c r="C51" s="153">
        <v>120</v>
      </c>
      <c r="D51" s="301">
        <f t="shared" si="0"/>
        <v>11</v>
      </c>
    </row>
    <row r="52" spans="1:4">
      <c r="A52" s="150" t="s">
        <v>1534</v>
      </c>
      <c r="B52" s="150" t="s">
        <v>1536</v>
      </c>
      <c r="C52" s="151">
        <v>96</v>
      </c>
      <c r="D52" s="301">
        <f t="shared" si="0"/>
        <v>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6BF7-2262-418A-BD54-D982E3DF59C8}">
  <dimension ref="A1:G724"/>
  <sheetViews>
    <sheetView workbookViewId="0">
      <selection sqref="A1:XFD1048576"/>
    </sheetView>
  </sheetViews>
  <sheetFormatPr defaultColWidth="6.19921875" defaultRowHeight="15"/>
  <cols>
    <col min="1" max="1" width="21.5" style="9" customWidth="1"/>
    <col min="2" max="2" width="28.69921875" style="9" customWidth="1"/>
    <col min="3" max="3" width="7.5" style="9" customWidth="1"/>
    <col min="4" max="4" width="7" style="9" customWidth="1"/>
    <col min="5" max="5" width="7.796875" style="9" customWidth="1"/>
    <col min="6" max="7" width="6.3984375" style="9" customWidth="1"/>
    <col min="8" max="16384" width="6.19921875" style="9"/>
  </cols>
  <sheetData>
    <row r="1" spans="1:7" ht="15.75">
      <c r="A1" s="123" t="s">
        <v>0</v>
      </c>
      <c r="B1" s="123" t="s">
        <v>1</v>
      </c>
      <c r="C1" s="123" t="s">
        <v>2</v>
      </c>
      <c r="D1" s="123" t="s">
        <v>3</v>
      </c>
      <c r="E1" s="123" t="s">
        <v>4</v>
      </c>
      <c r="F1" s="123" t="s">
        <v>5</v>
      </c>
      <c r="G1" s="123" t="s">
        <v>6</v>
      </c>
    </row>
    <row r="2" spans="1:7">
      <c r="A2" s="124">
        <v>1758</v>
      </c>
      <c r="B2" s="125" t="s">
        <v>7</v>
      </c>
      <c r="C2" s="124" t="s">
        <v>8</v>
      </c>
      <c r="D2" s="184">
        <v>72</v>
      </c>
      <c r="E2" s="303">
        <v>11.98</v>
      </c>
      <c r="F2" s="125">
        <v>750</v>
      </c>
      <c r="G2" s="125">
        <v>12</v>
      </c>
    </row>
    <row r="3" spans="1:7">
      <c r="A3" s="124">
        <v>1758</v>
      </c>
      <c r="B3" s="125" t="s">
        <v>9</v>
      </c>
      <c r="C3" s="124" t="s">
        <v>8</v>
      </c>
      <c r="D3" s="184">
        <v>108</v>
      </c>
      <c r="E3" s="303">
        <v>14.99</v>
      </c>
      <c r="F3" s="125">
        <v>750</v>
      </c>
      <c r="G3" s="125">
        <v>12</v>
      </c>
    </row>
    <row r="4" spans="1:7">
      <c r="A4" s="124" t="s">
        <v>10</v>
      </c>
      <c r="B4" s="125" t="s">
        <v>11</v>
      </c>
      <c r="C4" s="124" t="s">
        <v>8</v>
      </c>
      <c r="D4" s="184">
        <v>144</v>
      </c>
      <c r="E4" s="303">
        <v>19.98</v>
      </c>
      <c r="F4" s="125">
        <v>750</v>
      </c>
      <c r="G4" s="125">
        <v>12</v>
      </c>
    </row>
    <row r="5" spans="1:7">
      <c r="A5" s="124" t="s">
        <v>10</v>
      </c>
      <c r="B5" s="125" t="s">
        <v>12</v>
      </c>
      <c r="C5" s="124" t="s">
        <v>8</v>
      </c>
      <c r="D5" s="184">
        <v>144</v>
      </c>
      <c r="E5" s="303">
        <v>19.989999999999998</v>
      </c>
      <c r="F5" s="125">
        <v>750</v>
      </c>
      <c r="G5" s="125">
        <v>12</v>
      </c>
    </row>
    <row r="6" spans="1:7">
      <c r="A6" s="126" t="s">
        <v>13</v>
      </c>
      <c r="B6" s="125" t="s">
        <v>14</v>
      </c>
      <c r="C6" s="124">
        <v>2015</v>
      </c>
      <c r="D6" s="184">
        <v>360</v>
      </c>
      <c r="E6" s="303">
        <v>49.98</v>
      </c>
      <c r="F6" s="125">
        <v>750</v>
      </c>
      <c r="G6" s="125">
        <v>12</v>
      </c>
    </row>
    <row r="7" spans="1:7">
      <c r="A7" s="124" t="s">
        <v>15</v>
      </c>
      <c r="B7" s="125" t="s">
        <v>16</v>
      </c>
      <c r="C7" s="124" t="s">
        <v>8</v>
      </c>
      <c r="D7" s="184">
        <v>90</v>
      </c>
      <c r="E7" s="303">
        <v>14.99</v>
      </c>
      <c r="F7" s="125">
        <v>750</v>
      </c>
      <c r="G7" s="125">
        <v>12</v>
      </c>
    </row>
    <row r="8" spans="1:7">
      <c r="A8" s="124" t="s">
        <v>17</v>
      </c>
      <c r="B8" s="125" t="s">
        <v>18</v>
      </c>
      <c r="C8" s="124" t="s">
        <v>8</v>
      </c>
      <c r="D8" s="184">
        <v>120</v>
      </c>
      <c r="E8" s="303">
        <v>16.989999999999998</v>
      </c>
      <c r="F8" s="125">
        <v>750</v>
      </c>
      <c r="G8" s="125">
        <v>12</v>
      </c>
    </row>
    <row r="9" spans="1:7">
      <c r="A9" s="124" t="s">
        <v>19</v>
      </c>
      <c r="B9" s="125" t="s">
        <v>20</v>
      </c>
      <c r="C9" s="124" t="s">
        <v>8</v>
      </c>
      <c r="D9" s="184">
        <v>84</v>
      </c>
      <c r="E9" s="303">
        <v>12.98</v>
      </c>
      <c r="F9" s="125">
        <v>750</v>
      </c>
      <c r="G9" s="125">
        <v>12</v>
      </c>
    </row>
    <row r="10" spans="1:7">
      <c r="A10" s="124" t="s">
        <v>21</v>
      </c>
      <c r="B10" s="126" t="s">
        <v>22</v>
      </c>
      <c r="C10" s="124" t="s">
        <v>8</v>
      </c>
      <c r="D10" s="184">
        <v>80</v>
      </c>
      <c r="E10" s="303">
        <v>10.99</v>
      </c>
      <c r="F10" s="125">
        <v>750</v>
      </c>
      <c r="G10" s="125">
        <v>12</v>
      </c>
    </row>
    <row r="11" spans="1:7">
      <c r="A11" s="124" t="s">
        <v>23</v>
      </c>
      <c r="B11" s="125" t="s">
        <v>24</v>
      </c>
      <c r="C11" s="124" t="s">
        <v>8</v>
      </c>
      <c r="D11" s="184">
        <v>192</v>
      </c>
      <c r="E11" s="303">
        <v>24.99</v>
      </c>
      <c r="F11" s="125">
        <v>750</v>
      </c>
      <c r="G11" s="125">
        <v>12</v>
      </c>
    </row>
    <row r="12" spans="1:7">
      <c r="A12" s="124" t="s">
        <v>25</v>
      </c>
      <c r="B12" s="125" t="s">
        <v>26</v>
      </c>
      <c r="C12" s="124" t="s">
        <v>27</v>
      </c>
      <c r="D12" s="184">
        <v>240</v>
      </c>
      <c r="E12" s="303">
        <v>29.99</v>
      </c>
      <c r="F12" s="125">
        <v>750</v>
      </c>
      <c r="G12" s="125">
        <v>12</v>
      </c>
    </row>
    <row r="13" spans="1:7">
      <c r="A13" s="124" t="s">
        <v>28</v>
      </c>
      <c r="B13" s="125" t="s">
        <v>29</v>
      </c>
      <c r="C13" s="124" t="s">
        <v>8</v>
      </c>
      <c r="D13" s="184">
        <v>96</v>
      </c>
      <c r="E13" s="303">
        <v>15.98</v>
      </c>
      <c r="F13" s="125">
        <v>750</v>
      </c>
      <c r="G13" s="125">
        <v>12</v>
      </c>
    </row>
    <row r="14" spans="1:7">
      <c r="A14" s="124" t="s">
        <v>30</v>
      </c>
      <c r="B14" s="125" t="s">
        <v>31</v>
      </c>
      <c r="C14" s="124" t="s">
        <v>8</v>
      </c>
      <c r="D14" s="184">
        <v>48</v>
      </c>
      <c r="E14" s="303">
        <v>7.99</v>
      </c>
      <c r="F14" s="125">
        <v>750</v>
      </c>
      <c r="G14" s="125">
        <v>12</v>
      </c>
    </row>
    <row r="15" spans="1:7">
      <c r="A15" s="124" t="s">
        <v>30</v>
      </c>
      <c r="B15" s="125" t="s">
        <v>32</v>
      </c>
      <c r="C15" s="124" t="s">
        <v>8</v>
      </c>
      <c r="D15" s="184">
        <v>78</v>
      </c>
      <c r="E15" s="303">
        <v>12.99</v>
      </c>
      <c r="F15" s="125">
        <v>750</v>
      </c>
      <c r="G15" s="125">
        <v>12</v>
      </c>
    </row>
    <row r="16" spans="1:7">
      <c r="A16" s="124" t="s">
        <v>30</v>
      </c>
      <c r="B16" s="125" t="s">
        <v>33</v>
      </c>
      <c r="C16" s="124" t="s">
        <v>8</v>
      </c>
      <c r="D16" s="184">
        <v>96</v>
      </c>
      <c r="E16" s="303">
        <v>12.99</v>
      </c>
      <c r="F16" s="125">
        <v>750</v>
      </c>
      <c r="G16" s="125">
        <v>12</v>
      </c>
    </row>
    <row r="17" spans="1:7">
      <c r="A17" s="124" t="s">
        <v>30</v>
      </c>
      <c r="B17" s="125" t="s">
        <v>34</v>
      </c>
      <c r="C17" s="124" t="s">
        <v>8</v>
      </c>
      <c r="D17" s="184">
        <v>96</v>
      </c>
      <c r="E17" s="303">
        <v>12.99</v>
      </c>
      <c r="F17" s="125">
        <v>750</v>
      </c>
      <c r="G17" s="125">
        <v>12</v>
      </c>
    </row>
    <row r="18" spans="1:7">
      <c r="A18" s="124" t="s">
        <v>35</v>
      </c>
      <c r="B18" s="125" t="s">
        <v>36</v>
      </c>
      <c r="C18" s="124" t="s">
        <v>37</v>
      </c>
      <c r="D18" s="184">
        <v>210</v>
      </c>
      <c r="E18" s="303">
        <v>17.5</v>
      </c>
      <c r="F18" s="125">
        <v>750</v>
      </c>
      <c r="G18" s="125">
        <v>12</v>
      </c>
    </row>
    <row r="19" spans="1:7">
      <c r="A19" s="124" t="s">
        <v>35</v>
      </c>
      <c r="B19" s="125" t="s">
        <v>38</v>
      </c>
      <c r="C19" s="124" t="s">
        <v>37</v>
      </c>
      <c r="D19" s="184">
        <v>264</v>
      </c>
      <c r="E19" s="303">
        <v>22</v>
      </c>
      <c r="F19" s="125">
        <v>750</v>
      </c>
      <c r="G19" s="125">
        <v>12</v>
      </c>
    </row>
    <row r="20" spans="1:7">
      <c r="A20" s="124" t="s">
        <v>35</v>
      </c>
      <c r="B20" s="125" t="s">
        <v>39</v>
      </c>
      <c r="C20" s="124" t="s">
        <v>37</v>
      </c>
      <c r="D20" s="184">
        <v>360</v>
      </c>
      <c r="E20" s="303">
        <v>30</v>
      </c>
      <c r="F20" s="125">
        <v>750</v>
      </c>
      <c r="G20" s="125">
        <v>12</v>
      </c>
    </row>
    <row r="21" spans="1:7">
      <c r="A21" s="124" t="s">
        <v>35</v>
      </c>
      <c r="B21" s="125" t="s">
        <v>40</v>
      </c>
      <c r="C21" s="124" t="s">
        <v>37</v>
      </c>
      <c r="D21" s="184">
        <v>240</v>
      </c>
      <c r="E21" s="303">
        <v>20</v>
      </c>
      <c r="F21" s="125">
        <v>750</v>
      </c>
      <c r="G21" s="125">
        <v>12</v>
      </c>
    </row>
    <row r="22" spans="1:7">
      <c r="A22" s="124" t="s">
        <v>41</v>
      </c>
      <c r="B22" s="125" t="s">
        <v>42</v>
      </c>
      <c r="C22" s="124" t="s">
        <v>8</v>
      </c>
      <c r="D22" s="184">
        <v>144</v>
      </c>
      <c r="E22" s="303">
        <v>19.989999999999998</v>
      </c>
      <c r="F22" s="125">
        <v>750</v>
      </c>
      <c r="G22" s="125">
        <v>12</v>
      </c>
    </row>
    <row r="23" spans="1:7">
      <c r="A23" s="124" t="s">
        <v>43</v>
      </c>
      <c r="B23" s="125" t="s">
        <v>44</v>
      </c>
      <c r="C23" s="124">
        <v>2010</v>
      </c>
      <c r="D23" s="184">
        <v>240</v>
      </c>
      <c r="E23" s="303">
        <v>29.99</v>
      </c>
      <c r="F23" s="125">
        <v>750</v>
      </c>
      <c r="G23" s="125">
        <v>12</v>
      </c>
    </row>
    <row r="24" spans="1:7">
      <c r="A24" s="124" t="s">
        <v>43</v>
      </c>
      <c r="B24" s="125" t="s">
        <v>45</v>
      </c>
      <c r="C24" s="124" t="s">
        <v>8</v>
      </c>
      <c r="D24" s="184">
        <v>144</v>
      </c>
      <c r="E24" s="303">
        <v>19.989999999999998</v>
      </c>
      <c r="F24" s="125">
        <v>750</v>
      </c>
      <c r="G24" s="125">
        <v>12</v>
      </c>
    </row>
    <row r="25" spans="1:7">
      <c r="A25" s="124" t="s">
        <v>46</v>
      </c>
      <c r="B25" s="125" t="s">
        <v>47</v>
      </c>
      <c r="C25" s="124" t="s">
        <v>8</v>
      </c>
      <c r="D25" s="184">
        <v>90</v>
      </c>
      <c r="E25" s="303">
        <v>12.99</v>
      </c>
      <c r="F25" s="125">
        <v>750</v>
      </c>
      <c r="G25" s="125">
        <v>12</v>
      </c>
    </row>
    <row r="26" spans="1:7">
      <c r="A26" s="124" t="s">
        <v>1571</v>
      </c>
      <c r="B26" s="125" t="s">
        <v>117</v>
      </c>
      <c r="C26" s="124">
        <v>2017</v>
      </c>
      <c r="D26" s="184">
        <v>90</v>
      </c>
      <c r="E26" s="303">
        <v>14.98</v>
      </c>
      <c r="F26" s="125">
        <v>750</v>
      </c>
      <c r="G26" s="125">
        <v>12</v>
      </c>
    </row>
    <row r="27" spans="1:7">
      <c r="A27" s="124" t="s">
        <v>48</v>
      </c>
      <c r="B27" s="125" t="s">
        <v>49</v>
      </c>
      <c r="C27" s="124">
        <v>2014</v>
      </c>
      <c r="D27" s="184">
        <v>96</v>
      </c>
      <c r="E27" s="303">
        <v>15.99</v>
      </c>
      <c r="F27" s="125">
        <v>750</v>
      </c>
      <c r="G27" s="125">
        <v>12</v>
      </c>
    </row>
    <row r="28" spans="1:7">
      <c r="A28" s="126" t="s">
        <v>50</v>
      </c>
      <c r="B28" s="125" t="s">
        <v>51</v>
      </c>
      <c r="C28" s="124">
        <v>2019</v>
      </c>
      <c r="D28" s="184">
        <v>108</v>
      </c>
      <c r="E28" s="303">
        <v>9</v>
      </c>
      <c r="F28" s="125">
        <v>750</v>
      </c>
      <c r="G28" s="125">
        <v>12</v>
      </c>
    </row>
    <row r="29" spans="1:7">
      <c r="A29" s="124" t="s">
        <v>52</v>
      </c>
      <c r="B29" s="125" t="s">
        <v>47</v>
      </c>
      <c r="C29" s="124" t="s">
        <v>8</v>
      </c>
      <c r="D29" s="184">
        <v>78</v>
      </c>
      <c r="E29" s="303">
        <v>12.98</v>
      </c>
      <c r="F29" s="125">
        <v>750</v>
      </c>
      <c r="G29" s="125">
        <v>12</v>
      </c>
    </row>
    <row r="30" spans="1:7">
      <c r="A30" s="124" t="s">
        <v>53</v>
      </c>
      <c r="B30" s="125" t="s">
        <v>14</v>
      </c>
      <c r="C30" s="124">
        <v>2014</v>
      </c>
      <c r="D30" s="184">
        <v>240</v>
      </c>
      <c r="E30" s="303">
        <v>29.99</v>
      </c>
      <c r="F30" s="125">
        <v>750</v>
      </c>
      <c r="G30" s="125">
        <v>12</v>
      </c>
    </row>
    <row r="31" spans="1:7">
      <c r="A31" s="124" t="s">
        <v>53</v>
      </c>
      <c r="B31" s="125" t="s">
        <v>14</v>
      </c>
      <c r="C31" s="124">
        <v>2015</v>
      </c>
      <c r="D31" s="184">
        <v>288</v>
      </c>
      <c r="E31" s="303">
        <v>34.99</v>
      </c>
      <c r="F31" s="125">
        <v>750</v>
      </c>
      <c r="G31" s="125">
        <v>12</v>
      </c>
    </row>
    <row r="32" spans="1:7">
      <c r="A32" s="124" t="s">
        <v>54</v>
      </c>
      <c r="B32" s="125" t="s">
        <v>14</v>
      </c>
      <c r="C32" s="124" t="s">
        <v>8</v>
      </c>
      <c r="D32" s="184">
        <v>300</v>
      </c>
      <c r="E32" s="303">
        <v>39.979999999999997</v>
      </c>
      <c r="F32" s="125">
        <v>750</v>
      </c>
      <c r="G32" s="125">
        <v>12</v>
      </c>
    </row>
    <row r="33" spans="1:7">
      <c r="A33" s="124" t="s">
        <v>55</v>
      </c>
      <c r="B33" s="125" t="s">
        <v>56</v>
      </c>
      <c r="C33" s="124" t="s">
        <v>8</v>
      </c>
      <c r="D33" s="184">
        <v>120</v>
      </c>
      <c r="E33" s="303">
        <v>19.989999999999998</v>
      </c>
      <c r="F33" s="125">
        <v>750</v>
      </c>
      <c r="G33" s="125">
        <v>12</v>
      </c>
    </row>
    <row r="34" spans="1:7">
      <c r="A34" s="124" t="s">
        <v>57</v>
      </c>
      <c r="B34" s="125" t="s">
        <v>58</v>
      </c>
      <c r="C34" s="124" t="s">
        <v>8</v>
      </c>
      <c r="D34" s="184">
        <v>90</v>
      </c>
      <c r="E34" s="303">
        <v>14.98</v>
      </c>
      <c r="F34" s="125">
        <v>750</v>
      </c>
      <c r="G34" s="125">
        <v>12</v>
      </c>
    </row>
    <row r="35" spans="1:7">
      <c r="A35" s="124" t="s">
        <v>59</v>
      </c>
      <c r="B35" s="125" t="s">
        <v>60</v>
      </c>
      <c r="C35" s="124" t="s">
        <v>8</v>
      </c>
      <c r="D35" s="184">
        <v>78</v>
      </c>
      <c r="E35" s="303">
        <v>12.99</v>
      </c>
      <c r="F35" s="125">
        <v>750</v>
      </c>
      <c r="G35" s="125">
        <v>12</v>
      </c>
    </row>
    <row r="36" spans="1:7">
      <c r="A36" s="124" t="s">
        <v>59</v>
      </c>
      <c r="B36" s="125" t="s">
        <v>61</v>
      </c>
      <c r="C36" s="124" t="s">
        <v>8</v>
      </c>
      <c r="D36" s="184">
        <v>60</v>
      </c>
      <c r="E36" s="303">
        <v>9.99</v>
      </c>
      <c r="F36" s="125">
        <v>750</v>
      </c>
      <c r="G36" s="125">
        <v>12</v>
      </c>
    </row>
    <row r="37" spans="1:7">
      <c r="A37" s="124" t="s">
        <v>59</v>
      </c>
      <c r="B37" s="125" t="s">
        <v>62</v>
      </c>
      <c r="C37" s="124" t="s">
        <v>8</v>
      </c>
      <c r="D37" s="184">
        <v>28</v>
      </c>
      <c r="E37" s="303">
        <v>2.99</v>
      </c>
      <c r="F37" s="125">
        <v>750</v>
      </c>
      <c r="G37" s="125">
        <v>12</v>
      </c>
    </row>
    <row r="38" spans="1:7">
      <c r="A38" s="124" t="s">
        <v>59</v>
      </c>
      <c r="B38" s="125" t="s">
        <v>63</v>
      </c>
      <c r="C38" s="124" t="s">
        <v>8</v>
      </c>
      <c r="D38" s="184">
        <v>78</v>
      </c>
      <c r="E38" s="303">
        <v>9.99</v>
      </c>
      <c r="F38" s="125">
        <v>750</v>
      </c>
      <c r="G38" s="125">
        <v>12</v>
      </c>
    </row>
    <row r="39" spans="1:7">
      <c r="A39" s="124" t="s">
        <v>59</v>
      </c>
      <c r="B39" s="125" t="s">
        <v>64</v>
      </c>
      <c r="C39" s="124" t="s">
        <v>8</v>
      </c>
      <c r="D39" s="184">
        <v>28</v>
      </c>
      <c r="E39" s="303">
        <v>2.99</v>
      </c>
      <c r="F39" s="125">
        <v>750</v>
      </c>
      <c r="G39" s="125">
        <v>12</v>
      </c>
    </row>
    <row r="40" spans="1:7">
      <c r="A40" s="124" t="s">
        <v>59</v>
      </c>
      <c r="B40" s="125" t="s">
        <v>11</v>
      </c>
      <c r="C40" s="124" t="s">
        <v>8</v>
      </c>
      <c r="D40" s="184">
        <v>78</v>
      </c>
      <c r="E40" s="303">
        <v>12.99</v>
      </c>
      <c r="F40" s="125">
        <v>750</v>
      </c>
      <c r="G40" s="125">
        <v>12</v>
      </c>
    </row>
    <row r="41" spans="1:7">
      <c r="A41" s="124" t="s">
        <v>59</v>
      </c>
      <c r="B41" s="125" t="s">
        <v>65</v>
      </c>
      <c r="C41" s="124" t="s">
        <v>8</v>
      </c>
      <c r="D41" s="184">
        <v>150</v>
      </c>
      <c r="E41" s="303">
        <v>19.989999999999998</v>
      </c>
      <c r="F41" s="125">
        <v>750</v>
      </c>
      <c r="G41" s="125">
        <v>12</v>
      </c>
    </row>
    <row r="42" spans="1:7">
      <c r="A42" s="124" t="s">
        <v>66</v>
      </c>
      <c r="B42" s="125" t="s">
        <v>67</v>
      </c>
      <c r="C42" s="124">
        <v>2013</v>
      </c>
      <c r="D42" s="184">
        <v>200</v>
      </c>
      <c r="E42" s="303">
        <v>49.99</v>
      </c>
      <c r="F42" s="125">
        <v>750</v>
      </c>
      <c r="G42" s="125">
        <v>6</v>
      </c>
    </row>
    <row r="43" spans="1:7">
      <c r="A43" s="124" t="s">
        <v>66</v>
      </c>
      <c r="B43" s="125" t="s">
        <v>68</v>
      </c>
      <c r="C43" s="124" t="s">
        <v>8</v>
      </c>
      <c r="D43" s="184">
        <v>96</v>
      </c>
      <c r="E43" s="303">
        <v>15.99</v>
      </c>
      <c r="F43" s="125">
        <v>750</v>
      </c>
      <c r="G43" s="125">
        <v>12</v>
      </c>
    </row>
    <row r="44" spans="1:7">
      <c r="A44" s="124" t="s">
        <v>69</v>
      </c>
      <c r="B44" s="125" t="s">
        <v>70</v>
      </c>
      <c r="C44" s="124">
        <v>2011</v>
      </c>
      <c r="D44" s="184">
        <v>120</v>
      </c>
      <c r="E44" s="303">
        <v>19.98</v>
      </c>
      <c r="F44" s="125">
        <v>750</v>
      </c>
      <c r="G44" s="125">
        <v>12</v>
      </c>
    </row>
    <row r="45" spans="1:7">
      <c r="A45" s="124" t="s">
        <v>69</v>
      </c>
      <c r="B45" s="125" t="s">
        <v>68</v>
      </c>
      <c r="C45" s="124">
        <v>2014</v>
      </c>
      <c r="D45" s="184">
        <v>96</v>
      </c>
      <c r="E45" s="303">
        <v>15.99</v>
      </c>
      <c r="F45" s="125">
        <v>750</v>
      </c>
      <c r="G45" s="125">
        <v>12</v>
      </c>
    </row>
    <row r="46" spans="1:7">
      <c r="A46" s="124" t="s">
        <v>69</v>
      </c>
      <c r="B46" s="125" t="s">
        <v>70</v>
      </c>
      <c r="C46" s="124">
        <v>2013</v>
      </c>
      <c r="D46" s="184">
        <v>144</v>
      </c>
      <c r="E46" s="303">
        <v>19.98</v>
      </c>
      <c r="F46" s="125">
        <v>750</v>
      </c>
      <c r="G46" s="125">
        <v>12</v>
      </c>
    </row>
    <row r="47" spans="1:7">
      <c r="A47" s="124" t="s">
        <v>69</v>
      </c>
      <c r="B47" s="125" t="s">
        <v>70</v>
      </c>
      <c r="C47" s="124">
        <v>2015</v>
      </c>
      <c r="D47" s="184">
        <v>144</v>
      </c>
      <c r="E47" s="303">
        <v>19.98</v>
      </c>
      <c r="F47" s="125">
        <v>750</v>
      </c>
      <c r="G47" s="125">
        <v>12</v>
      </c>
    </row>
    <row r="48" spans="1:7">
      <c r="A48" s="124" t="s">
        <v>71</v>
      </c>
      <c r="B48" s="125" t="s">
        <v>72</v>
      </c>
      <c r="C48" s="124">
        <v>2010</v>
      </c>
      <c r="D48" s="184">
        <v>144</v>
      </c>
      <c r="E48" s="303">
        <v>19.989999999999998</v>
      </c>
      <c r="F48" s="125">
        <v>750</v>
      </c>
      <c r="G48" s="125">
        <v>12</v>
      </c>
    </row>
    <row r="49" spans="1:7">
      <c r="A49" s="124" t="s">
        <v>71</v>
      </c>
      <c r="B49" s="125" t="s">
        <v>68</v>
      </c>
      <c r="C49" s="124">
        <v>2014</v>
      </c>
      <c r="D49" s="184">
        <v>120</v>
      </c>
      <c r="E49" s="303">
        <v>18.989999999999998</v>
      </c>
      <c r="F49" s="125">
        <v>750</v>
      </c>
      <c r="G49" s="125">
        <v>12</v>
      </c>
    </row>
    <row r="50" spans="1:7">
      <c r="A50" s="124" t="s">
        <v>71</v>
      </c>
      <c r="B50" s="125" t="s">
        <v>68</v>
      </c>
      <c r="C50" s="124">
        <v>2016</v>
      </c>
      <c r="D50" s="184">
        <v>132</v>
      </c>
      <c r="E50" s="303">
        <v>18.989999999999998</v>
      </c>
      <c r="F50" s="125">
        <v>750</v>
      </c>
      <c r="G50" s="125">
        <v>12</v>
      </c>
    </row>
    <row r="51" spans="1:7">
      <c r="A51" s="124" t="s">
        <v>71</v>
      </c>
      <c r="B51" s="125" t="s">
        <v>70</v>
      </c>
      <c r="C51" s="124">
        <v>2015</v>
      </c>
      <c r="D51" s="184">
        <v>156</v>
      </c>
      <c r="E51" s="303">
        <v>19.989999999999998</v>
      </c>
      <c r="F51" s="125">
        <v>750</v>
      </c>
      <c r="G51" s="125">
        <v>12</v>
      </c>
    </row>
    <row r="52" spans="1:7">
      <c r="A52" s="124" t="s">
        <v>73</v>
      </c>
      <c r="B52" s="125" t="s">
        <v>18</v>
      </c>
      <c r="C52" s="124">
        <v>2018</v>
      </c>
      <c r="D52" s="184">
        <v>78</v>
      </c>
      <c r="E52" s="303">
        <v>12.99</v>
      </c>
      <c r="F52" s="125">
        <v>750</v>
      </c>
      <c r="G52" s="125">
        <v>12</v>
      </c>
    </row>
    <row r="53" spans="1:7">
      <c r="A53" s="124" t="s">
        <v>73</v>
      </c>
      <c r="B53" s="125" t="s">
        <v>18</v>
      </c>
      <c r="C53" s="124">
        <v>2019</v>
      </c>
      <c r="D53" s="184">
        <v>78</v>
      </c>
      <c r="E53" s="303">
        <v>12.99</v>
      </c>
      <c r="F53" s="125">
        <v>750</v>
      </c>
      <c r="G53" s="125">
        <v>12</v>
      </c>
    </row>
    <row r="54" spans="1:7">
      <c r="A54" s="124" t="s">
        <v>74</v>
      </c>
      <c r="B54" s="125" t="s">
        <v>18</v>
      </c>
      <c r="C54" s="124">
        <v>2018</v>
      </c>
      <c r="D54" s="184">
        <v>72</v>
      </c>
      <c r="E54" s="303">
        <v>11.99</v>
      </c>
      <c r="F54" s="125">
        <v>750</v>
      </c>
      <c r="G54" s="125">
        <v>12</v>
      </c>
    </row>
    <row r="55" spans="1:7">
      <c r="A55" s="124" t="s">
        <v>75</v>
      </c>
      <c r="B55" s="125" t="s">
        <v>76</v>
      </c>
      <c r="C55" s="124">
        <v>2016</v>
      </c>
      <c r="D55" s="184">
        <v>78</v>
      </c>
      <c r="E55" s="303">
        <v>12.98</v>
      </c>
      <c r="F55" s="125">
        <v>750</v>
      </c>
      <c r="G55" s="125">
        <v>12</v>
      </c>
    </row>
    <row r="56" spans="1:7">
      <c r="A56" s="124" t="s">
        <v>77</v>
      </c>
      <c r="B56" s="125" t="s">
        <v>29</v>
      </c>
      <c r="C56" s="124" t="s">
        <v>8</v>
      </c>
      <c r="D56" s="184">
        <v>108</v>
      </c>
      <c r="E56" s="303">
        <v>14.99</v>
      </c>
      <c r="F56" s="125">
        <v>750</v>
      </c>
      <c r="G56" s="125">
        <v>12</v>
      </c>
    </row>
    <row r="57" spans="1:7">
      <c r="A57" s="124" t="s">
        <v>78</v>
      </c>
      <c r="B57" s="125" t="s">
        <v>29</v>
      </c>
      <c r="C57" s="124" t="s">
        <v>8</v>
      </c>
      <c r="D57" s="184">
        <v>108</v>
      </c>
      <c r="E57" s="303">
        <v>17.989999999999998</v>
      </c>
      <c r="F57" s="125">
        <v>750</v>
      </c>
      <c r="G57" s="125">
        <v>12</v>
      </c>
    </row>
    <row r="58" spans="1:7">
      <c r="A58" s="126" t="s">
        <v>79</v>
      </c>
      <c r="B58" s="125" t="s">
        <v>80</v>
      </c>
      <c r="C58" s="124">
        <v>2015</v>
      </c>
      <c r="D58" s="184">
        <v>144</v>
      </c>
      <c r="E58" s="303">
        <v>12</v>
      </c>
      <c r="F58" s="125">
        <v>750</v>
      </c>
      <c r="G58" s="125">
        <v>12</v>
      </c>
    </row>
    <row r="59" spans="1:7">
      <c r="A59" s="124" t="s">
        <v>81</v>
      </c>
      <c r="B59" s="125" t="s">
        <v>82</v>
      </c>
      <c r="C59" s="124" t="s">
        <v>8</v>
      </c>
      <c r="D59" s="184">
        <v>96</v>
      </c>
      <c r="E59" s="303">
        <v>14.99</v>
      </c>
      <c r="F59" s="125">
        <v>750</v>
      </c>
      <c r="G59" s="125">
        <v>12</v>
      </c>
    </row>
    <row r="60" spans="1:7">
      <c r="A60" s="124" t="s">
        <v>81</v>
      </c>
      <c r="B60" s="125" t="s">
        <v>83</v>
      </c>
      <c r="C60" s="124" t="s">
        <v>8</v>
      </c>
      <c r="D60" s="184">
        <v>96</v>
      </c>
      <c r="E60" s="303">
        <v>14.99</v>
      </c>
      <c r="F60" s="125">
        <v>750</v>
      </c>
      <c r="G60" s="125">
        <v>12</v>
      </c>
    </row>
    <row r="61" spans="1:7">
      <c r="A61" s="124" t="s">
        <v>84</v>
      </c>
      <c r="B61" s="125" t="s">
        <v>29</v>
      </c>
      <c r="C61" s="124" t="s">
        <v>8</v>
      </c>
      <c r="D61" s="184">
        <v>84</v>
      </c>
      <c r="E61" s="303">
        <v>12.99</v>
      </c>
      <c r="F61" s="125">
        <v>750</v>
      </c>
      <c r="G61" s="125">
        <v>12</v>
      </c>
    </row>
    <row r="62" spans="1:7">
      <c r="A62" s="124" t="s">
        <v>85</v>
      </c>
      <c r="B62" s="125" t="s">
        <v>86</v>
      </c>
      <c r="C62" s="124" t="s">
        <v>8</v>
      </c>
      <c r="D62" s="184">
        <v>120</v>
      </c>
      <c r="E62" s="303">
        <v>19.98</v>
      </c>
      <c r="F62" s="125">
        <v>750</v>
      </c>
      <c r="G62" s="125">
        <v>12</v>
      </c>
    </row>
    <row r="63" spans="1:7">
      <c r="A63" s="124" t="s">
        <v>87</v>
      </c>
      <c r="B63" s="125" t="s">
        <v>88</v>
      </c>
      <c r="C63" s="124" t="s">
        <v>8</v>
      </c>
      <c r="D63" s="184">
        <v>78</v>
      </c>
      <c r="E63" s="303">
        <v>12.99</v>
      </c>
      <c r="F63" s="125">
        <v>750</v>
      </c>
      <c r="G63" s="125">
        <v>12</v>
      </c>
    </row>
    <row r="64" spans="1:7">
      <c r="A64" s="124" t="s">
        <v>87</v>
      </c>
      <c r="B64" s="125" t="s">
        <v>89</v>
      </c>
      <c r="C64" s="124" t="s">
        <v>8</v>
      </c>
      <c r="D64" s="184">
        <v>78</v>
      </c>
      <c r="E64" s="303">
        <v>12.99</v>
      </c>
      <c r="F64" s="125">
        <v>750</v>
      </c>
      <c r="G64" s="125">
        <v>12</v>
      </c>
    </row>
    <row r="65" spans="1:7">
      <c r="A65" s="126" t="s">
        <v>90</v>
      </c>
      <c r="B65" s="125" t="s">
        <v>68</v>
      </c>
      <c r="C65" s="124">
        <v>2017</v>
      </c>
      <c r="D65" s="184">
        <v>108</v>
      </c>
      <c r="E65" s="303">
        <v>9</v>
      </c>
      <c r="F65" s="125">
        <v>750</v>
      </c>
      <c r="G65" s="125">
        <v>12</v>
      </c>
    </row>
    <row r="66" spans="1:7">
      <c r="A66" s="124" t="s">
        <v>91</v>
      </c>
      <c r="B66" s="125" t="s">
        <v>92</v>
      </c>
      <c r="C66" s="124" t="s">
        <v>8</v>
      </c>
      <c r="D66" s="184">
        <v>156</v>
      </c>
      <c r="E66" s="303">
        <v>19.989999999999998</v>
      </c>
      <c r="F66" s="125">
        <v>750</v>
      </c>
      <c r="G66" s="125">
        <v>12</v>
      </c>
    </row>
    <row r="67" spans="1:7">
      <c r="A67" s="124" t="s">
        <v>93</v>
      </c>
      <c r="B67" s="125" t="s">
        <v>94</v>
      </c>
      <c r="C67" s="124" t="s">
        <v>37</v>
      </c>
      <c r="D67" s="184">
        <v>252</v>
      </c>
      <c r="E67" s="303">
        <v>21</v>
      </c>
      <c r="F67" s="125">
        <v>750</v>
      </c>
      <c r="G67" s="125">
        <v>12</v>
      </c>
    </row>
    <row r="68" spans="1:7">
      <c r="A68" s="124" t="s">
        <v>95</v>
      </c>
      <c r="B68" s="125" t="s">
        <v>12</v>
      </c>
      <c r="C68" s="124">
        <v>2017</v>
      </c>
      <c r="D68" s="184">
        <v>90</v>
      </c>
      <c r="E68" s="303">
        <v>14.98</v>
      </c>
      <c r="F68" s="125">
        <v>750</v>
      </c>
      <c r="G68" s="125">
        <v>12</v>
      </c>
    </row>
    <row r="69" spans="1:7">
      <c r="A69" s="124" t="s">
        <v>96</v>
      </c>
      <c r="B69" s="125" t="s">
        <v>97</v>
      </c>
      <c r="C69" s="124" t="s">
        <v>27</v>
      </c>
      <c r="D69" s="184">
        <v>78</v>
      </c>
      <c r="E69" s="303">
        <v>12.99</v>
      </c>
      <c r="F69" s="125">
        <v>750</v>
      </c>
      <c r="G69" s="125">
        <v>12</v>
      </c>
    </row>
    <row r="70" spans="1:7">
      <c r="A70" s="124" t="s">
        <v>98</v>
      </c>
      <c r="B70" s="125" t="s">
        <v>88</v>
      </c>
      <c r="C70" s="124" t="s">
        <v>8</v>
      </c>
      <c r="D70" s="184">
        <v>90</v>
      </c>
      <c r="E70" s="303">
        <v>14.98</v>
      </c>
      <c r="F70" s="125">
        <v>750</v>
      </c>
      <c r="G70" s="125">
        <v>12</v>
      </c>
    </row>
    <row r="71" spans="1:7">
      <c r="A71" s="124" t="s">
        <v>99</v>
      </c>
      <c r="B71" s="125" t="s">
        <v>100</v>
      </c>
      <c r="C71" s="124" t="s">
        <v>8</v>
      </c>
      <c r="D71" s="184">
        <v>90</v>
      </c>
      <c r="E71" s="303">
        <v>14.99</v>
      </c>
      <c r="F71" s="125">
        <v>750</v>
      </c>
      <c r="G71" s="125">
        <v>12</v>
      </c>
    </row>
    <row r="72" spans="1:7">
      <c r="A72" s="126" t="s">
        <v>101</v>
      </c>
      <c r="B72" s="125" t="s">
        <v>102</v>
      </c>
      <c r="C72" s="124">
        <v>2016</v>
      </c>
      <c r="D72" s="184">
        <v>120</v>
      </c>
      <c r="E72" s="303">
        <v>10</v>
      </c>
      <c r="F72" s="125">
        <v>750</v>
      </c>
      <c r="G72" s="125">
        <v>12</v>
      </c>
    </row>
    <row r="73" spans="1:7">
      <c r="A73" s="124" t="s">
        <v>103</v>
      </c>
      <c r="B73" s="125" t="s">
        <v>104</v>
      </c>
      <c r="C73" s="124" t="s">
        <v>8</v>
      </c>
      <c r="D73" s="184">
        <v>60</v>
      </c>
      <c r="E73" s="303">
        <v>9.99</v>
      </c>
      <c r="F73" s="125">
        <v>750</v>
      </c>
      <c r="G73" s="125">
        <v>12</v>
      </c>
    </row>
    <row r="74" spans="1:7">
      <c r="A74" s="124" t="s">
        <v>103</v>
      </c>
      <c r="B74" s="125" t="s">
        <v>105</v>
      </c>
      <c r="C74" s="124" t="s">
        <v>8</v>
      </c>
      <c r="D74" s="184">
        <v>132</v>
      </c>
      <c r="E74" s="303">
        <v>17.989999999999998</v>
      </c>
      <c r="F74" s="125">
        <v>750</v>
      </c>
      <c r="G74" s="125">
        <v>12</v>
      </c>
    </row>
    <row r="75" spans="1:7">
      <c r="A75" s="126" t="s">
        <v>106</v>
      </c>
      <c r="B75" s="125" t="s">
        <v>107</v>
      </c>
      <c r="C75" s="124">
        <v>2017</v>
      </c>
      <c r="D75" s="184">
        <v>144</v>
      </c>
      <c r="E75" s="303">
        <v>12</v>
      </c>
      <c r="F75" s="125">
        <v>750</v>
      </c>
      <c r="G75" s="125">
        <v>12</v>
      </c>
    </row>
    <row r="76" spans="1:7">
      <c r="A76" s="124" t="s">
        <v>108</v>
      </c>
      <c r="B76" s="125" t="s">
        <v>109</v>
      </c>
      <c r="C76" s="124" t="s">
        <v>8</v>
      </c>
      <c r="D76" s="184">
        <v>120</v>
      </c>
      <c r="E76" s="303">
        <v>19.989999999999998</v>
      </c>
      <c r="F76" s="125">
        <v>750</v>
      </c>
      <c r="G76" s="125">
        <v>12</v>
      </c>
    </row>
    <row r="77" spans="1:7">
      <c r="A77" s="124" t="s">
        <v>108</v>
      </c>
      <c r="B77" s="126" t="s">
        <v>110</v>
      </c>
      <c r="C77" s="124" t="s">
        <v>8</v>
      </c>
      <c r="D77" s="184">
        <v>96</v>
      </c>
      <c r="E77" s="303">
        <v>15.99</v>
      </c>
      <c r="F77" s="125">
        <v>750</v>
      </c>
      <c r="G77" s="125">
        <v>12</v>
      </c>
    </row>
    <row r="78" spans="1:7">
      <c r="A78" s="124" t="s">
        <v>111</v>
      </c>
      <c r="B78" s="125" t="s">
        <v>112</v>
      </c>
      <c r="C78" s="124">
        <v>2018</v>
      </c>
      <c r="D78" s="184">
        <v>240</v>
      </c>
      <c r="E78" s="303">
        <v>29.99</v>
      </c>
      <c r="F78" s="125">
        <v>750</v>
      </c>
      <c r="G78" s="125">
        <v>12</v>
      </c>
    </row>
    <row r="79" spans="1:7">
      <c r="A79" s="124" t="s">
        <v>113</v>
      </c>
      <c r="B79" s="125" t="s">
        <v>114</v>
      </c>
      <c r="C79" s="124" t="s">
        <v>8</v>
      </c>
      <c r="D79" s="184">
        <v>90</v>
      </c>
      <c r="E79" s="303">
        <v>14.99</v>
      </c>
      <c r="F79" s="125">
        <v>750</v>
      </c>
      <c r="G79" s="125">
        <v>12</v>
      </c>
    </row>
    <row r="80" spans="1:7">
      <c r="A80" s="124" t="s">
        <v>115</v>
      </c>
      <c r="B80" s="125" t="s">
        <v>116</v>
      </c>
      <c r="C80" s="124" t="s">
        <v>8</v>
      </c>
      <c r="D80" s="184">
        <v>78</v>
      </c>
      <c r="E80" s="303">
        <v>12.99</v>
      </c>
      <c r="F80" s="125">
        <v>750</v>
      </c>
      <c r="G80" s="125">
        <v>12</v>
      </c>
    </row>
    <row r="81" spans="1:7">
      <c r="A81" s="124" t="s">
        <v>115</v>
      </c>
      <c r="B81" s="125" t="s">
        <v>12</v>
      </c>
      <c r="C81" s="124" t="s">
        <v>8</v>
      </c>
      <c r="D81" s="184">
        <v>78</v>
      </c>
      <c r="E81" s="303">
        <v>12.99</v>
      </c>
      <c r="F81" s="125">
        <v>750</v>
      </c>
      <c r="G81" s="125">
        <v>12</v>
      </c>
    </row>
    <row r="82" spans="1:7">
      <c r="A82" s="124" t="s">
        <v>115</v>
      </c>
      <c r="B82" s="125" t="s">
        <v>117</v>
      </c>
      <c r="C82" s="124" t="s">
        <v>8</v>
      </c>
      <c r="D82" s="184">
        <v>78</v>
      </c>
      <c r="E82" s="303">
        <v>12.99</v>
      </c>
      <c r="F82" s="125">
        <v>750</v>
      </c>
      <c r="G82" s="125">
        <v>12</v>
      </c>
    </row>
    <row r="83" spans="1:7">
      <c r="A83" s="124" t="s">
        <v>115</v>
      </c>
      <c r="B83" s="125" t="s">
        <v>118</v>
      </c>
      <c r="C83" s="124">
        <v>2018</v>
      </c>
      <c r="D83" s="184">
        <v>60</v>
      </c>
      <c r="E83" s="303">
        <v>9.99</v>
      </c>
      <c r="F83" s="125">
        <v>750</v>
      </c>
      <c r="G83" s="125">
        <v>12</v>
      </c>
    </row>
    <row r="84" spans="1:7">
      <c r="A84" s="124" t="s">
        <v>115</v>
      </c>
      <c r="B84" s="125" t="s">
        <v>118</v>
      </c>
      <c r="C84" s="124">
        <v>2019</v>
      </c>
      <c r="D84" s="184">
        <v>78</v>
      </c>
      <c r="E84" s="303">
        <v>12.99</v>
      </c>
      <c r="F84" s="125">
        <v>750</v>
      </c>
      <c r="G84" s="125">
        <v>12</v>
      </c>
    </row>
    <row r="85" spans="1:7">
      <c r="A85" s="124" t="s">
        <v>115</v>
      </c>
      <c r="B85" s="125" t="s">
        <v>20</v>
      </c>
      <c r="C85" s="124" t="s">
        <v>8</v>
      </c>
      <c r="D85" s="184">
        <v>78</v>
      </c>
      <c r="E85" s="303">
        <v>12.99</v>
      </c>
      <c r="F85" s="125">
        <v>750</v>
      </c>
      <c r="G85" s="125">
        <v>12</v>
      </c>
    </row>
    <row r="86" spans="1:7">
      <c r="A86" s="124" t="s">
        <v>119</v>
      </c>
      <c r="B86" s="125" t="s">
        <v>120</v>
      </c>
      <c r="C86" s="124" t="s">
        <v>8</v>
      </c>
      <c r="D86" s="184">
        <v>78</v>
      </c>
      <c r="E86" s="303">
        <v>12.99</v>
      </c>
      <c r="F86" s="125">
        <v>750</v>
      </c>
      <c r="G86" s="125">
        <v>12</v>
      </c>
    </row>
    <row r="87" spans="1:7">
      <c r="A87" s="124" t="s">
        <v>119</v>
      </c>
      <c r="B87" s="125" t="s">
        <v>121</v>
      </c>
      <c r="C87" s="124" t="s">
        <v>8</v>
      </c>
      <c r="D87" s="184">
        <v>78</v>
      </c>
      <c r="E87" s="303">
        <v>12.99</v>
      </c>
      <c r="F87" s="125">
        <v>750</v>
      </c>
      <c r="G87" s="125">
        <v>12</v>
      </c>
    </row>
    <row r="88" spans="1:7">
      <c r="A88" s="124" t="s">
        <v>119</v>
      </c>
      <c r="B88" s="125" t="s">
        <v>47</v>
      </c>
      <c r="C88" s="124" t="s">
        <v>8</v>
      </c>
      <c r="D88" s="184">
        <v>120</v>
      </c>
      <c r="E88" s="303">
        <v>14.99</v>
      </c>
      <c r="F88" s="125">
        <v>750</v>
      </c>
      <c r="G88" s="125">
        <v>12</v>
      </c>
    </row>
    <row r="89" spans="1:7">
      <c r="A89" s="124" t="s">
        <v>122</v>
      </c>
      <c r="B89" s="125" t="s">
        <v>123</v>
      </c>
      <c r="C89" s="124" t="s">
        <v>8</v>
      </c>
      <c r="D89" s="184">
        <v>96</v>
      </c>
      <c r="E89" s="303">
        <v>15.99</v>
      </c>
      <c r="F89" s="125">
        <v>750</v>
      </c>
      <c r="G89" s="125">
        <v>12</v>
      </c>
    </row>
    <row r="90" spans="1:7">
      <c r="A90" s="124" t="s">
        <v>124</v>
      </c>
      <c r="B90" s="125" t="s">
        <v>125</v>
      </c>
      <c r="C90" s="124" t="s">
        <v>8</v>
      </c>
      <c r="D90" s="184">
        <v>78</v>
      </c>
      <c r="E90" s="303">
        <v>12.99</v>
      </c>
      <c r="F90" s="125">
        <v>750</v>
      </c>
      <c r="G90" s="125">
        <v>12</v>
      </c>
    </row>
    <row r="91" spans="1:7">
      <c r="A91" s="126" t="s">
        <v>126</v>
      </c>
      <c r="B91" s="125" t="s">
        <v>127</v>
      </c>
      <c r="C91" s="124" t="s">
        <v>27</v>
      </c>
      <c r="D91" s="184">
        <v>240</v>
      </c>
      <c r="E91" s="303">
        <v>20</v>
      </c>
      <c r="F91" s="125">
        <v>750</v>
      </c>
      <c r="G91" s="125">
        <v>12</v>
      </c>
    </row>
    <row r="92" spans="1:7">
      <c r="A92" s="124" t="s">
        <v>128</v>
      </c>
      <c r="B92" s="125" t="s">
        <v>129</v>
      </c>
      <c r="C92" s="124">
        <v>2016</v>
      </c>
      <c r="D92" s="184">
        <v>108</v>
      </c>
      <c r="E92" s="303">
        <v>14.99</v>
      </c>
      <c r="F92" s="125">
        <v>750</v>
      </c>
      <c r="G92" s="125">
        <v>12</v>
      </c>
    </row>
    <row r="93" spans="1:7">
      <c r="A93" s="124" t="s">
        <v>130</v>
      </c>
      <c r="B93" s="125" t="s">
        <v>131</v>
      </c>
      <c r="C93" s="124" t="s">
        <v>8</v>
      </c>
      <c r="D93" s="184">
        <v>78</v>
      </c>
      <c r="E93" s="303">
        <v>9.99</v>
      </c>
      <c r="F93" s="125">
        <v>750</v>
      </c>
      <c r="G93" s="125">
        <v>12</v>
      </c>
    </row>
    <row r="94" spans="1:7">
      <c r="A94" s="124" t="s">
        <v>130</v>
      </c>
      <c r="B94" s="125" t="s">
        <v>132</v>
      </c>
      <c r="C94" s="124" t="s">
        <v>8</v>
      </c>
      <c r="D94" s="184">
        <v>78</v>
      </c>
      <c r="E94" s="303">
        <v>12.98</v>
      </c>
      <c r="F94" s="125">
        <v>750</v>
      </c>
      <c r="G94" s="125">
        <v>12</v>
      </c>
    </row>
    <row r="95" spans="1:7">
      <c r="A95" s="124" t="s">
        <v>130</v>
      </c>
      <c r="B95" s="125" t="s">
        <v>118</v>
      </c>
      <c r="C95" s="124">
        <v>2019</v>
      </c>
      <c r="D95" s="184">
        <v>60</v>
      </c>
      <c r="E95" s="303">
        <v>5</v>
      </c>
      <c r="F95" s="125">
        <v>750</v>
      </c>
      <c r="G95" s="125">
        <v>12</v>
      </c>
    </row>
    <row r="96" spans="1:7">
      <c r="A96" s="124" t="s">
        <v>130</v>
      </c>
      <c r="B96" s="125" t="s">
        <v>133</v>
      </c>
      <c r="C96" s="124" t="s">
        <v>8</v>
      </c>
      <c r="D96" s="184">
        <v>96</v>
      </c>
      <c r="E96" s="303">
        <v>11.99</v>
      </c>
      <c r="F96" s="125">
        <v>750</v>
      </c>
      <c r="G96" s="125">
        <v>12</v>
      </c>
    </row>
    <row r="97" spans="1:7">
      <c r="A97" s="124" t="s">
        <v>130</v>
      </c>
      <c r="B97" s="125" t="s">
        <v>134</v>
      </c>
      <c r="C97" s="124" t="s">
        <v>8</v>
      </c>
      <c r="D97" s="184">
        <v>67</v>
      </c>
      <c r="E97" s="303">
        <v>10.99</v>
      </c>
      <c r="F97" s="125">
        <v>750</v>
      </c>
      <c r="G97" s="125">
        <v>12</v>
      </c>
    </row>
    <row r="98" spans="1:7">
      <c r="A98" s="124" t="s">
        <v>130</v>
      </c>
      <c r="B98" s="125" t="s">
        <v>135</v>
      </c>
      <c r="C98" s="124" t="s">
        <v>8</v>
      </c>
      <c r="D98" s="184">
        <v>96</v>
      </c>
      <c r="E98" s="303">
        <v>11.99</v>
      </c>
      <c r="F98" s="125">
        <v>750</v>
      </c>
      <c r="G98" s="125">
        <v>12</v>
      </c>
    </row>
    <row r="99" spans="1:7">
      <c r="A99" s="124" t="s">
        <v>130</v>
      </c>
      <c r="B99" s="125" t="s">
        <v>136</v>
      </c>
      <c r="C99" s="124" t="s">
        <v>8</v>
      </c>
      <c r="D99" s="184">
        <v>144</v>
      </c>
      <c r="E99" s="303">
        <v>19.989999999999998</v>
      </c>
      <c r="F99" s="125">
        <v>750</v>
      </c>
      <c r="G99" s="125">
        <v>12</v>
      </c>
    </row>
    <row r="100" spans="1:7">
      <c r="A100" s="124" t="s">
        <v>130</v>
      </c>
      <c r="B100" s="125" t="s">
        <v>137</v>
      </c>
      <c r="C100" s="124" t="s">
        <v>8</v>
      </c>
      <c r="D100" s="184">
        <v>78</v>
      </c>
      <c r="E100" s="303">
        <v>12.99</v>
      </c>
      <c r="F100" s="125">
        <v>750</v>
      </c>
      <c r="G100" s="125">
        <v>12</v>
      </c>
    </row>
    <row r="101" spans="1:7">
      <c r="A101" s="124" t="s">
        <v>130</v>
      </c>
      <c r="B101" s="125" t="s">
        <v>118</v>
      </c>
      <c r="C101" s="124" t="s">
        <v>8</v>
      </c>
      <c r="D101" s="184">
        <v>60</v>
      </c>
      <c r="E101" s="303">
        <v>5</v>
      </c>
      <c r="F101" s="125">
        <v>750</v>
      </c>
      <c r="G101" s="125">
        <v>12</v>
      </c>
    </row>
    <row r="102" spans="1:7">
      <c r="A102" s="124" t="s">
        <v>138</v>
      </c>
      <c r="B102" s="125" t="s">
        <v>139</v>
      </c>
      <c r="C102" s="124" t="s">
        <v>8</v>
      </c>
      <c r="D102" s="184">
        <v>80</v>
      </c>
      <c r="E102" s="303">
        <v>12.99</v>
      </c>
      <c r="F102" s="125">
        <v>750</v>
      </c>
      <c r="G102" s="125">
        <v>12</v>
      </c>
    </row>
    <row r="103" spans="1:7">
      <c r="A103" s="124" t="s">
        <v>140</v>
      </c>
      <c r="B103" s="125" t="s">
        <v>141</v>
      </c>
      <c r="C103" s="124" t="s">
        <v>27</v>
      </c>
      <c r="D103" s="184">
        <v>96</v>
      </c>
      <c r="E103" s="303">
        <v>12.99</v>
      </c>
      <c r="F103" s="125">
        <v>750</v>
      </c>
      <c r="G103" s="125">
        <v>12</v>
      </c>
    </row>
    <row r="104" spans="1:7">
      <c r="A104" s="124" t="s">
        <v>142</v>
      </c>
      <c r="B104" s="125" t="s">
        <v>143</v>
      </c>
      <c r="C104" s="124" t="s">
        <v>8</v>
      </c>
      <c r="D104" s="184">
        <v>96</v>
      </c>
      <c r="E104" s="303">
        <v>14.99</v>
      </c>
      <c r="F104" s="125">
        <v>750</v>
      </c>
      <c r="G104" s="125">
        <v>12</v>
      </c>
    </row>
    <row r="105" spans="1:7">
      <c r="A105" s="124" t="s">
        <v>144</v>
      </c>
      <c r="B105" s="125" t="s">
        <v>145</v>
      </c>
      <c r="C105" s="124" t="s">
        <v>8</v>
      </c>
      <c r="D105" s="184">
        <v>56</v>
      </c>
      <c r="E105" s="303">
        <v>7.98</v>
      </c>
      <c r="F105" s="125">
        <v>750</v>
      </c>
      <c r="G105" s="125">
        <v>12</v>
      </c>
    </row>
    <row r="106" spans="1:7">
      <c r="A106" s="124" t="s">
        <v>144</v>
      </c>
      <c r="B106" s="125" t="s">
        <v>118</v>
      </c>
      <c r="C106" s="124" t="s">
        <v>8</v>
      </c>
      <c r="D106" s="184">
        <v>24</v>
      </c>
      <c r="E106" s="303">
        <v>4.99</v>
      </c>
      <c r="F106" s="125">
        <v>750</v>
      </c>
      <c r="G106" s="125">
        <v>12</v>
      </c>
    </row>
    <row r="107" spans="1:7">
      <c r="A107" s="124" t="s">
        <v>144</v>
      </c>
      <c r="B107" s="125" t="s">
        <v>145</v>
      </c>
      <c r="C107" s="124" t="s">
        <v>8</v>
      </c>
      <c r="D107" s="184">
        <v>56</v>
      </c>
      <c r="E107" s="303">
        <v>6.99</v>
      </c>
      <c r="F107" s="125">
        <v>375</v>
      </c>
      <c r="G107" s="125">
        <v>12</v>
      </c>
    </row>
    <row r="108" spans="1:7">
      <c r="A108" s="124" t="s">
        <v>146</v>
      </c>
      <c r="B108" s="125" t="s">
        <v>147</v>
      </c>
      <c r="C108" s="124" t="s">
        <v>8</v>
      </c>
      <c r="D108" s="184">
        <v>90</v>
      </c>
      <c r="E108" s="303">
        <v>14.98</v>
      </c>
      <c r="F108" s="125">
        <v>750</v>
      </c>
      <c r="G108" s="125">
        <v>12</v>
      </c>
    </row>
    <row r="109" spans="1:7">
      <c r="A109" s="124" t="s">
        <v>146</v>
      </c>
      <c r="B109" s="125" t="s">
        <v>148</v>
      </c>
      <c r="C109" s="124" t="s">
        <v>8</v>
      </c>
      <c r="D109" s="184">
        <v>78</v>
      </c>
      <c r="E109" s="303">
        <v>12.98</v>
      </c>
      <c r="F109" s="125">
        <v>750</v>
      </c>
      <c r="G109" s="125">
        <v>12</v>
      </c>
    </row>
    <row r="110" spans="1:7">
      <c r="A110" s="124" t="s">
        <v>146</v>
      </c>
      <c r="B110" s="125" t="s">
        <v>149</v>
      </c>
      <c r="C110" s="124" t="s">
        <v>8</v>
      </c>
      <c r="D110" s="184">
        <v>78</v>
      </c>
      <c r="E110" s="303">
        <v>12.98</v>
      </c>
      <c r="F110" s="125">
        <v>750</v>
      </c>
      <c r="G110" s="125">
        <v>12</v>
      </c>
    </row>
    <row r="111" spans="1:7">
      <c r="A111" s="124" t="s">
        <v>150</v>
      </c>
      <c r="B111" s="125" t="s">
        <v>121</v>
      </c>
      <c r="C111" s="124" t="s">
        <v>8</v>
      </c>
      <c r="D111" s="184">
        <v>90</v>
      </c>
      <c r="E111" s="303">
        <v>14.98</v>
      </c>
      <c r="F111" s="125">
        <v>750</v>
      </c>
      <c r="G111" s="125">
        <v>12</v>
      </c>
    </row>
    <row r="112" spans="1:7">
      <c r="A112" s="124" t="s">
        <v>151</v>
      </c>
      <c r="B112" s="125" t="s">
        <v>152</v>
      </c>
      <c r="C112" s="124" t="s">
        <v>8</v>
      </c>
      <c r="D112" s="184">
        <v>90</v>
      </c>
      <c r="E112" s="303">
        <v>14.99</v>
      </c>
      <c r="F112" s="125">
        <v>750</v>
      </c>
      <c r="G112" s="125">
        <v>12</v>
      </c>
    </row>
    <row r="113" spans="1:7">
      <c r="A113" s="124" t="s">
        <v>151</v>
      </c>
      <c r="B113" s="125" t="s">
        <v>153</v>
      </c>
      <c r="C113" s="124" t="s">
        <v>8</v>
      </c>
      <c r="D113" s="184">
        <v>108</v>
      </c>
      <c r="E113" s="303">
        <v>29.98</v>
      </c>
      <c r="F113" s="125">
        <v>1.5</v>
      </c>
      <c r="G113" s="125">
        <v>6</v>
      </c>
    </row>
    <row r="114" spans="1:7">
      <c r="A114" s="124" t="s">
        <v>154</v>
      </c>
      <c r="B114" s="125" t="s">
        <v>155</v>
      </c>
      <c r="C114" s="124">
        <v>2014</v>
      </c>
      <c r="D114" s="184">
        <v>180</v>
      </c>
      <c r="E114" s="303">
        <v>24.99</v>
      </c>
      <c r="F114" s="125">
        <v>750</v>
      </c>
      <c r="G114" s="125">
        <v>12</v>
      </c>
    </row>
    <row r="115" spans="1:7">
      <c r="A115" s="124" t="s">
        <v>154</v>
      </c>
      <c r="B115" s="125" t="s">
        <v>156</v>
      </c>
      <c r="C115" s="124">
        <v>2014</v>
      </c>
      <c r="D115" s="184">
        <v>120</v>
      </c>
      <c r="E115" s="303">
        <v>19.989999999999998</v>
      </c>
      <c r="F115" s="125">
        <v>750</v>
      </c>
      <c r="G115" s="125">
        <v>12</v>
      </c>
    </row>
    <row r="116" spans="1:7">
      <c r="A116" s="124" t="s">
        <v>159</v>
      </c>
      <c r="B116" s="125" t="s">
        <v>160</v>
      </c>
      <c r="C116" s="124" t="s">
        <v>8</v>
      </c>
      <c r="D116" s="184">
        <v>24</v>
      </c>
      <c r="E116" s="303">
        <v>2.99</v>
      </c>
      <c r="F116" s="125">
        <v>750</v>
      </c>
      <c r="G116" s="125">
        <v>12</v>
      </c>
    </row>
    <row r="117" spans="1:7">
      <c r="A117" s="124" t="s">
        <v>157</v>
      </c>
      <c r="B117" s="125" t="s">
        <v>158</v>
      </c>
      <c r="C117" s="124" t="s">
        <v>8</v>
      </c>
      <c r="D117" s="184">
        <v>120</v>
      </c>
      <c r="E117" s="303">
        <v>19.98</v>
      </c>
      <c r="F117" s="125">
        <v>750</v>
      </c>
      <c r="G117" s="125">
        <v>12</v>
      </c>
    </row>
    <row r="118" spans="1:7">
      <c r="A118" s="124" t="s">
        <v>161</v>
      </c>
      <c r="B118" s="125" t="s">
        <v>116</v>
      </c>
      <c r="C118" s="124" t="s">
        <v>8</v>
      </c>
      <c r="D118" s="184">
        <v>72</v>
      </c>
      <c r="E118" s="303">
        <v>9.99</v>
      </c>
      <c r="F118" s="125">
        <v>750</v>
      </c>
      <c r="G118" s="125">
        <v>12</v>
      </c>
    </row>
    <row r="119" spans="1:7">
      <c r="A119" s="124" t="s">
        <v>161</v>
      </c>
      <c r="B119" s="125" t="s">
        <v>12</v>
      </c>
      <c r="C119" s="124" t="s">
        <v>8</v>
      </c>
      <c r="D119" s="184">
        <v>96</v>
      </c>
      <c r="E119" s="303">
        <v>14.99</v>
      </c>
      <c r="F119" s="125">
        <v>750</v>
      </c>
      <c r="G119" s="125">
        <v>12</v>
      </c>
    </row>
    <row r="120" spans="1:7">
      <c r="A120" s="124" t="s">
        <v>162</v>
      </c>
      <c r="B120" s="125" t="s">
        <v>163</v>
      </c>
      <c r="C120" s="124">
        <v>2018</v>
      </c>
      <c r="D120" s="184">
        <v>144</v>
      </c>
      <c r="E120" s="303">
        <v>19.989999999999998</v>
      </c>
      <c r="F120" s="125">
        <v>750</v>
      </c>
      <c r="G120" s="125">
        <v>12</v>
      </c>
    </row>
    <row r="121" spans="1:7">
      <c r="A121" s="124" t="s">
        <v>162</v>
      </c>
      <c r="B121" s="125" t="s">
        <v>164</v>
      </c>
      <c r="C121" s="124">
        <v>2015</v>
      </c>
      <c r="D121" s="184">
        <v>240</v>
      </c>
      <c r="E121" s="303">
        <v>29.99</v>
      </c>
      <c r="F121" s="125">
        <v>750</v>
      </c>
      <c r="G121" s="125">
        <v>12</v>
      </c>
    </row>
    <row r="122" spans="1:7">
      <c r="A122" s="124" t="s">
        <v>165</v>
      </c>
      <c r="B122" s="125" t="s">
        <v>166</v>
      </c>
      <c r="C122" s="124" t="s">
        <v>8</v>
      </c>
      <c r="D122" s="184">
        <v>108</v>
      </c>
      <c r="E122" s="303">
        <v>14.99</v>
      </c>
      <c r="F122" s="125">
        <v>750</v>
      </c>
      <c r="G122" s="125">
        <v>12</v>
      </c>
    </row>
    <row r="123" spans="1:7">
      <c r="A123" s="124" t="s">
        <v>165</v>
      </c>
      <c r="B123" s="125" t="s">
        <v>167</v>
      </c>
      <c r="C123" s="124" t="s">
        <v>8</v>
      </c>
      <c r="D123" s="184">
        <v>108</v>
      </c>
      <c r="E123" s="303">
        <v>14.99</v>
      </c>
      <c r="F123" s="125">
        <v>750</v>
      </c>
      <c r="G123" s="125">
        <v>12</v>
      </c>
    </row>
    <row r="124" spans="1:7">
      <c r="A124" s="124" t="s">
        <v>168</v>
      </c>
      <c r="B124" s="125" t="s">
        <v>169</v>
      </c>
      <c r="C124" s="124" t="s">
        <v>8</v>
      </c>
      <c r="D124" s="184">
        <v>99</v>
      </c>
      <c r="E124" s="303">
        <v>12.99</v>
      </c>
      <c r="F124" s="125">
        <v>750</v>
      </c>
      <c r="G124" s="125">
        <v>12</v>
      </c>
    </row>
    <row r="125" spans="1:7">
      <c r="A125" s="124" t="s">
        <v>168</v>
      </c>
      <c r="B125" s="125" t="s">
        <v>170</v>
      </c>
      <c r="C125" s="124" t="s">
        <v>8</v>
      </c>
      <c r="D125" s="184">
        <v>144</v>
      </c>
      <c r="E125" s="303">
        <v>19.989999999999998</v>
      </c>
      <c r="F125" s="125">
        <v>750</v>
      </c>
      <c r="G125" s="125">
        <v>12</v>
      </c>
    </row>
    <row r="126" spans="1:7">
      <c r="A126" s="124" t="s">
        <v>171</v>
      </c>
      <c r="B126" s="125" t="s">
        <v>169</v>
      </c>
      <c r="C126" s="124">
        <v>2012</v>
      </c>
      <c r="D126" s="184">
        <v>360</v>
      </c>
      <c r="E126" s="303">
        <v>44.99</v>
      </c>
      <c r="F126" s="125">
        <v>750</v>
      </c>
      <c r="G126" s="125">
        <v>12</v>
      </c>
    </row>
    <row r="127" spans="1:7">
      <c r="A127" s="124" t="s">
        <v>172</v>
      </c>
      <c r="B127" s="125" t="s">
        <v>173</v>
      </c>
      <c r="C127" s="124" t="s">
        <v>8</v>
      </c>
      <c r="D127" s="184">
        <v>108</v>
      </c>
      <c r="E127" s="303">
        <v>14.99</v>
      </c>
      <c r="F127" s="125">
        <v>750</v>
      </c>
      <c r="G127" s="125">
        <v>12</v>
      </c>
    </row>
    <row r="128" spans="1:7">
      <c r="A128" s="124" t="s">
        <v>174</v>
      </c>
      <c r="B128" s="125" t="s">
        <v>175</v>
      </c>
      <c r="C128" s="124" t="s">
        <v>8</v>
      </c>
      <c r="D128" s="184">
        <v>240</v>
      </c>
      <c r="E128" s="303">
        <v>29.99</v>
      </c>
      <c r="F128" s="125">
        <v>750</v>
      </c>
      <c r="G128" s="125">
        <v>12</v>
      </c>
    </row>
    <row r="129" spans="1:7">
      <c r="A129" s="124" t="s">
        <v>176</v>
      </c>
      <c r="B129" s="125" t="s">
        <v>177</v>
      </c>
      <c r="C129" s="124" t="s">
        <v>8</v>
      </c>
      <c r="D129" s="184">
        <v>90</v>
      </c>
      <c r="E129" s="303">
        <v>14.98</v>
      </c>
      <c r="F129" s="125">
        <v>750</v>
      </c>
      <c r="G129" s="125">
        <v>12</v>
      </c>
    </row>
    <row r="130" spans="1:7">
      <c r="A130" s="124" t="s">
        <v>178</v>
      </c>
      <c r="B130" s="125" t="s">
        <v>179</v>
      </c>
      <c r="C130" s="124" t="s">
        <v>180</v>
      </c>
      <c r="D130" s="184">
        <v>50.23</v>
      </c>
      <c r="E130" s="303">
        <v>2.99</v>
      </c>
      <c r="F130" s="125">
        <v>187</v>
      </c>
      <c r="G130" s="125">
        <v>12</v>
      </c>
    </row>
    <row r="131" spans="1:7">
      <c r="A131" s="124" t="s">
        <v>181</v>
      </c>
      <c r="B131" s="125" t="s">
        <v>182</v>
      </c>
      <c r="C131" s="124" t="s">
        <v>180</v>
      </c>
      <c r="D131" s="184">
        <v>142.72</v>
      </c>
      <c r="E131" s="303">
        <v>16.989999999999998</v>
      </c>
      <c r="F131" s="125">
        <v>750</v>
      </c>
      <c r="G131" s="125">
        <v>12</v>
      </c>
    </row>
    <row r="132" spans="1:7">
      <c r="A132" s="124" t="s">
        <v>183</v>
      </c>
      <c r="B132" s="125" t="s">
        <v>184</v>
      </c>
      <c r="C132" s="124" t="s">
        <v>180</v>
      </c>
      <c r="D132" s="184">
        <v>142.72</v>
      </c>
      <c r="E132" s="303">
        <v>16.989999999999998</v>
      </c>
      <c r="F132" s="125">
        <v>750</v>
      </c>
      <c r="G132" s="125">
        <v>12</v>
      </c>
    </row>
    <row r="133" spans="1:7">
      <c r="A133" s="124" t="s">
        <v>185</v>
      </c>
      <c r="B133" s="125" t="s">
        <v>20</v>
      </c>
      <c r="C133" s="124" t="s">
        <v>180</v>
      </c>
      <c r="D133" s="184">
        <v>50.23</v>
      </c>
      <c r="E133" s="303">
        <v>2.99</v>
      </c>
      <c r="F133" s="125">
        <v>187</v>
      </c>
      <c r="G133" s="125">
        <v>12</v>
      </c>
    </row>
    <row r="134" spans="1:7">
      <c r="A134" s="124" t="s">
        <v>186</v>
      </c>
      <c r="B134" s="125" t="s">
        <v>187</v>
      </c>
      <c r="C134" s="124" t="s">
        <v>180</v>
      </c>
      <c r="D134" s="184">
        <v>83.92</v>
      </c>
      <c r="E134" s="303">
        <v>9.99</v>
      </c>
      <c r="F134" s="125">
        <v>750</v>
      </c>
      <c r="G134" s="125">
        <v>12</v>
      </c>
    </row>
    <row r="135" spans="1:7">
      <c r="A135" s="124" t="s">
        <v>188</v>
      </c>
      <c r="B135" s="125" t="s">
        <v>118</v>
      </c>
      <c r="C135" s="124" t="s">
        <v>180</v>
      </c>
      <c r="D135" s="184">
        <v>75.52</v>
      </c>
      <c r="E135" s="303">
        <v>8.99</v>
      </c>
      <c r="F135" s="125">
        <v>750</v>
      </c>
      <c r="G135" s="125">
        <v>12</v>
      </c>
    </row>
    <row r="136" spans="1:7">
      <c r="A136" s="124" t="s">
        <v>189</v>
      </c>
      <c r="B136" s="125" t="s">
        <v>118</v>
      </c>
      <c r="C136" s="124" t="s">
        <v>180</v>
      </c>
      <c r="D136" s="184">
        <v>50.23</v>
      </c>
      <c r="E136" s="303">
        <v>2.99</v>
      </c>
      <c r="F136" s="125">
        <v>187</v>
      </c>
      <c r="G136" s="125">
        <v>12</v>
      </c>
    </row>
    <row r="137" spans="1:7">
      <c r="A137" s="124" t="s">
        <v>190</v>
      </c>
      <c r="B137" s="125" t="s">
        <v>20</v>
      </c>
      <c r="C137" s="124" t="s">
        <v>180</v>
      </c>
      <c r="D137" s="184">
        <v>75.52</v>
      </c>
      <c r="E137" s="303">
        <v>8.99</v>
      </c>
      <c r="F137" s="125">
        <v>750</v>
      </c>
      <c r="G137" s="125">
        <v>12</v>
      </c>
    </row>
    <row r="138" spans="1:7">
      <c r="A138" s="124" t="s">
        <v>191</v>
      </c>
      <c r="B138" s="125" t="s">
        <v>192</v>
      </c>
      <c r="C138" s="124" t="s">
        <v>8</v>
      </c>
      <c r="D138" s="184">
        <v>120</v>
      </c>
      <c r="E138" s="303">
        <v>19.98</v>
      </c>
      <c r="F138" s="125">
        <v>750</v>
      </c>
      <c r="G138" s="125">
        <v>12</v>
      </c>
    </row>
    <row r="139" spans="1:7">
      <c r="A139" s="124" t="s">
        <v>191</v>
      </c>
      <c r="B139" s="125" t="s">
        <v>193</v>
      </c>
      <c r="C139" s="124" t="s">
        <v>8</v>
      </c>
      <c r="D139" s="184">
        <v>78</v>
      </c>
      <c r="E139" s="303">
        <v>12.98</v>
      </c>
      <c r="F139" s="125">
        <v>750</v>
      </c>
      <c r="G139" s="125">
        <v>12</v>
      </c>
    </row>
    <row r="140" spans="1:7">
      <c r="A140" s="124" t="s">
        <v>194</v>
      </c>
      <c r="B140" s="125" t="s">
        <v>195</v>
      </c>
      <c r="C140" s="124">
        <v>2018</v>
      </c>
      <c r="D140" s="184">
        <v>192</v>
      </c>
      <c r="E140" s="303">
        <v>24.99</v>
      </c>
      <c r="F140" s="125">
        <v>750</v>
      </c>
      <c r="G140" s="125">
        <v>12</v>
      </c>
    </row>
    <row r="141" spans="1:7">
      <c r="A141" s="124" t="s">
        <v>194</v>
      </c>
      <c r="B141" s="125" t="s">
        <v>196</v>
      </c>
      <c r="C141" s="124">
        <v>2018</v>
      </c>
      <c r="D141" s="184">
        <v>99</v>
      </c>
      <c r="E141" s="303">
        <v>14.99</v>
      </c>
      <c r="F141" s="125">
        <v>750</v>
      </c>
      <c r="G141" s="125">
        <v>12</v>
      </c>
    </row>
    <row r="142" spans="1:7">
      <c r="A142" s="124" t="s">
        <v>197</v>
      </c>
      <c r="B142" s="125" t="s">
        <v>112</v>
      </c>
      <c r="C142" s="124" t="s">
        <v>8</v>
      </c>
      <c r="D142" s="184">
        <v>210</v>
      </c>
      <c r="E142" s="303">
        <v>29.99</v>
      </c>
      <c r="F142" s="125">
        <v>750</v>
      </c>
      <c r="G142" s="125">
        <v>12</v>
      </c>
    </row>
    <row r="143" spans="1:7">
      <c r="A143" s="124" t="s">
        <v>198</v>
      </c>
      <c r="B143" s="125" t="s">
        <v>199</v>
      </c>
      <c r="C143" s="124" t="s">
        <v>8</v>
      </c>
      <c r="D143" s="184">
        <v>78</v>
      </c>
      <c r="E143" s="303">
        <v>12.98</v>
      </c>
      <c r="F143" s="125">
        <v>750</v>
      </c>
      <c r="G143" s="125">
        <v>12</v>
      </c>
    </row>
    <row r="144" spans="1:7">
      <c r="A144" s="124" t="s">
        <v>200</v>
      </c>
      <c r="B144" s="125" t="s">
        <v>117</v>
      </c>
      <c r="C144" s="124" t="s">
        <v>8</v>
      </c>
      <c r="D144" s="184">
        <v>108</v>
      </c>
      <c r="E144" s="185">
        <v>14.99</v>
      </c>
      <c r="F144" s="125">
        <v>750</v>
      </c>
      <c r="G144" s="125">
        <v>12</v>
      </c>
    </row>
    <row r="145" spans="1:7">
      <c r="A145" s="124" t="s">
        <v>201</v>
      </c>
      <c r="B145" s="125" t="s">
        <v>116</v>
      </c>
      <c r="C145" s="124" t="s">
        <v>8</v>
      </c>
      <c r="D145" s="184">
        <v>78</v>
      </c>
      <c r="E145" s="303">
        <v>12.99</v>
      </c>
      <c r="F145" s="125">
        <v>750</v>
      </c>
      <c r="G145" s="125">
        <v>12</v>
      </c>
    </row>
    <row r="146" spans="1:7">
      <c r="A146" s="124" t="s">
        <v>201</v>
      </c>
      <c r="B146" s="125" t="s">
        <v>12</v>
      </c>
      <c r="C146" s="124" t="s">
        <v>8</v>
      </c>
      <c r="D146" s="184">
        <v>78</v>
      </c>
      <c r="E146" s="303">
        <v>12.99</v>
      </c>
      <c r="F146" s="125">
        <v>750</v>
      </c>
      <c r="G146" s="125">
        <v>12</v>
      </c>
    </row>
    <row r="147" spans="1:7">
      <c r="A147" s="124" t="s">
        <v>201</v>
      </c>
      <c r="B147" s="125" t="s">
        <v>117</v>
      </c>
      <c r="C147" s="124" t="s">
        <v>8</v>
      </c>
      <c r="D147" s="184">
        <v>78</v>
      </c>
      <c r="E147" s="303">
        <v>12.99</v>
      </c>
      <c r="F147" s="125">
        <v>750</v>
      </c>
      <c r="G147" s="125">
        <v>12</v>
      </c>
    </row>
    <row r="148" spans="1:7">
      <c r="A148" s="124" t="s">
        <v>202</v>
      </c>
      <c r="B148" s="125" t="s">
        <v>203</v>
      </c>
      <c r="C148" s="124">
        <v>2017</v>
      </c>
      <c r="D148" s="184">
        <v>78</v>
      </c>
      <c r="E148" s="303">
        <v>12.99</v>
      </c>
      <c r="F148" s="125">
        <v>750</v>
      </c>
      <c r="G148" s="125">
        <v>12</v>
      </c>
    </row>
    <row r="149" spans="1:7">
      <c r="A149" s="124" t="s">
        <v>202</v>
      </c>
      <c r="B149" s="125" t="s">
        <v>204</v>
      </c>
      <c r="C149" s="124">
        <v>2017</v>
      </c>
      <c r="D149" s="184">
        <v>72</v>
      </c>
      <c r="E149" s="303">
        <v>11.99</v>
      </c>
      <c r="F149" s="125">
        <v>750</v>
      </c>
      <c r="G149" s="125">
        <v>12</v>
      </c>
    </row>
    <row r="150" spans="1:7">
      <c r="A150" s="124" t="s">
        <v>202</v>
      </c>
      <c r="B150" s="125" t="s">
        <v>205</v>
      </c>
      <c r="C150" s="124">
        <v>2017</v>
      </c>
      <c r="D150" s="184">
        <v>84</v>
      </c>
      <c r="E150" s="303">
        <v>13.98</v>
      </c>
      <c r="F150" s="125">
        <v>750</v>
      </c>
      <c r="G150" s="125">
        <v>12</v>
      </c>
    </row>
    <row r="151" spans="1:7">
      <c r="A151" s="124" t="s">
        <v>206</v>
      </c>
      <c r="B151" s="125" t="s">
        <v>20</v>
      </c>
      <c r="C151" s="124" t="s">
        <v>8</v>
      </c>
      <c r="D151" s="184">
        <v>78</v>
      </c>
      <c r="E151" s="303">
        <v>12.98</v>
      </c>
      <c r="F151" s="125">
        <v>750</v>
      </c>
      <c r="G151" s="125">
        <v>12</v>
      </c>
    </row>
    <row r="152" spans="1:7">
      <c r="A152" s="124" t="s">
        <v>207</v>
      </c>
      <c r="B152" s="125" t="s">
        <v>118</v>
      </c>
      <c r="C152" s="124" t="s">
        <v>8</v>
      </c>
      <c r="D152" s="184">
        <v>78</v>
      </c>
      <c r="E152" s="303">
        <v>12.98</v>
      </c>
      <c r="F152" s="125">
        <v>750</v>
      </c>
      <c r="G152" s="125">
        <v>12</v>
      </c>
    </row>
    <row r="153" spans="1:7">
      <c r="A153" s="124" t="s">
        <v>208</v>
      </c>
      <c r="B153" s="125" t="s">
        <v>209</v>
      </c>
      <c r="C153" s="124">
        <v>2016</v>
      </c>
      <c r="D153" s="184">
        <v>132</v>
      </c>
      <c r="E153" s="303">
        <v>15.98</v>
      </c>
      <c r="F153" s="125">
        <v>750</v>
      </c>
      <c r="G153" s="125">
        <v>12</v>
      </c>
    </row>
    <row r="154" spans="1:7">
      <c r="A154" s="124" t="s">
        <v>208</v>
      </c>
      <c r="B154" s="125" t="s">
        <v>210</v>
      </c>
      <c r="C154" s="124">
        <v>2014</v>
      </c>
      <c r="D154" s="184">
        <v>120</v>
      </c>
      <c r="E154" s="303">
        <v>14.99</v>
      </c>
      <c r="F154" s="125">
        <v>750</v>
      </c>
      <c r="G154" s="125">
        <v>12</v>
      </c>
    </row>
    <row r="155" spans="1:7">
      <c r="A155" s="124" t="s">
        <v>208</v>
      </c>
      <c r="B155" s="125" t="s">
        <v>211</v>
      </c>
      <c r="C155" s="124" t="s">
        <v>8</v>
      </c>
      <c r="D155" s="184">
        <v>144</v>
      </c>
      <c r="E155" s="303">
        <v>19.989999999999998</v>
      </c>
      <c r="F155" s="125">
        <v>750</v>
      </c>
      <c r="G155" s="125">
        <v>12</v>
      </c>
    </row>
    <row r="156" spans="1:7">
      <c r="A156" s="124" t="s">
        <v>212</v>
      </c>
      <c r="B156" s="125" t="s">
        <v>213</v>
      </c>
      <c r="C156" s="124" t="s">
        <v>8</v>
      </c>
      <c r="D156" s="184">
        <v>120</v>
      </c>
      <c r="E156" s="303">
        <v>16.989999999999998</v>
      </c>
      <c r="F156" s="125">
        <v>750</v>
      </c>
      <c r="G156" s="125">
        <v>12</v>
      </c>
    </row>
    <row r="157" spans="1:7">
      <c r="A157" s="126" t="s">
        <v>214</v>
      </c>
      <c r="B157" s="125" t="s">
        <v>215</v>
      </c>
      <c r="C157" s="124">
        <v>2019</v>
      </c>
      <c r="D157" s="184">
        <v>78</v>
      </c>
      <c r="E157" s="303">
        <v>12.99</v>
      </c>
      <c r="F157" s="125">
        <v>750</v>
      </c>
      <c r="G157" s="125">
        <v>12</v>
      </c>
    </row>
    <row r="158" spans="1:7">
      <c r="A158" s="124" t="s">
        <v>216</v>
      </c>
      <c r="B158" s="125" t="s">
        <v>217</v>
      </c>
      <c r="C158" s="124" t="s">
        <v>8</v>
      </c>
      <c r="D158" s="184">
        <v>78</v>
      </c>
      <c r="E158" s="303">
        <v>12.99</v>
      </c>
      <c r="F158" s="125">
        <v>750</v>
      </c>
      <c r="G158" s="125">
        <v>12</v>
      </c>
    </row>
    <row r="159" spans="1:7">
      <c r="A159" s="124" t="s">
        <v>218</v>
      </c>
      <c r="B159" s="125" t="s">
        <v>219</v>
      </c>
      <c r="C159" s="124" t="s">
        <v>8</v>
      </c>
      <c r="D159" s="184">
        <v>180</v>
      </c>
      <c r="E159" s="303">
        <v>15</v>
      </c>
      <c r="F159" s="125">
        <v>750</v>
      </c>
      <c r="G159" s="125">
        <v>12</v>
      </c>
    </row>
    <row r="160" spans="1:7">
      <c r="A160" s="124" t="s">
        <v>220</v>
      </c>
      <c r="B160" s="125" t="s">
        <v>221</v>
      </c>
      <c r="C160" s="124">
        <v>2016</v>
      </c>
      <c r="D160" s="184">
        <v>480</v>
      </c>
      <c r="E160" s="303">
        <v>69.989999999999995</v>
      </c>
      <c r="F160" s="125">
        <v>750</v>
      </c>
      <c r="G160" s="125">
        <v>12</v>
      </c>
    </row>
    <row r="161" spans="1:7">
      <c r="A161" s="124" t="s">
        <v>222</v>
      </c>
      <c r="B161" s="125" t="s">
        <v>223</v>
      </c>
      <c r="C161" s="124">
        <v>2019</v>
      </c>
      <c r="D161" s="184">
        <v>90</v>
      </c>
      <c r="E161" s="303">
        <v>14.99</v>
      </c>
      <c r="F161" s="125">
        <v>750</v>
      </c>
      <c r="G161" s="125">
        <v>12</v>
      </c>
    </row>
    <row r="162" spans="1:7">
      <c r="A162" s="124" t="s">
        <v>224</v>
      </c>
      <c r="B162" s="125" t="s">
        <v>225</v>
      </c>
      <c r="C162" s="124" t="s">
        <v>37</v>
      </c>
      <c r="D162" s="184">
        <v>108</v>
      </c>
      <c r="E162" s="303">
        <v>9</v>
      </c>
      <c r="F162" s="125">
        <v>750</v>
      </c>
      <c r="G162" s="125">
        <v>12</v>
      </c>
    </row>
    <row r="163" spans="1:7">
      <c r="A163" s="124" t="s">
        <v>226</v>
      </c>
      <c r="B163" s="125" t="s">
        <v>121</v>
      </c>
      <c r="C163" s="124" t="s">
        <v>8</v>
      </c>
      <c r="D163" s="184">
        <v>72</v>
      </c>
      <c r="E163" s="303">
        <v>11.98</v>
      </c>
      <c r="F163" s="125">
        <v>750</v>
      </c>
      <c r="G163" s="125">
        <v>12</v>
      </c>
    </row>
    <row r="164" spans="1:7">
      <c r="A164" s="124" t="s">
        <v>226</v>
      </c>
      <c r="B164" s="125" t="s">
        <v>120</v>
      </c>
      <c r="C164" s="124" t="s">
        <v>8</v>
      </c>
      <c r="D164" s="184">
        <v>72</v>
      </c>
      <c r="E164" s="303">
        <v>11.98</v>
      </c>
      <c r="F164" s="125">
        <v>750</v>
      </c>
      <c r="G164" s="125">
        <v>12</v>
      </c>
    </row>
    <row r="165" spans="1:7">
      <c r="A165" s="124" t="s">
        <v>227</v>
      </c>
      <c r="B165" s="125" t="s">
        <v>225</v>
      </c>
      <c r="C165" s="124" t="s">
        <v>37</v>
      </c>
      <c r="D165" s="184">
        <v>156</v>
      </c>
      <c r="E165" s="303">
        <v>13</v>
      </c>
      <c r="F165" s="125">
        <v>750</v>
      </c>
      <c r="G165" s="125">
        <v>12</v>
      </c>
    </row>
    <row r="166" spans="1:7">
      <c r="A166" s="124" t="s">
        <v>227</v>
      </c>
      <c r="B166" s="125" t="s">
        <v>225</v>
      </c>
      <c r="C166" s="124" t="s">
        <v>37</v>
      </c>
      <c r="D166" s="184">
        <v>252</v>
      </c>
      <c r="E166" s="303">
        <v>21</v>
      </c>
      <c r="F166" s="125">
        <v>750</v>
      </c>
      <c r="G166" s="125">
        <v>12</v>
      </c>
    </row>
    <row r="167" spans="1:7">
      <c r="A167" s="124" t="s">
        <v>228</v>
      </c>
      <c r="B167" s="125" t="s">
        <v>229</v>
      </c>
      <c r="C167" s="124" t="s">
        <v>8</v>
      </c>
      <c r="D167" s="184">
        <v>144</v>
      </c>
      <c r="E167" s="303">
        <v>19.98</v>
      </c>
      <c r="F167" s="125">
        <v>750</v>
      </c>
      <c r="G167" s="125">
        <v>12</v>
      </c>
    </row>
    <row r="168" spans="1:7">
      <c r="A168" s="124" t="s">
        <v>228</v>
      </c>
      <c r="B168" s="125" t="s">
        <v>230</v>
      </c>
      <c r="C168" s="124" t="s">
        <v>8</v>
      </c>
      <c r="D168" s="184">
        <v>90</v>
      </c>
      <c r="E168" s="303">
        <v>14.98</v>
      </c>
      <c r="F168" s="125">
        <v>750</v>
      </c>
      <c r="G168" s="125">
        <v>12</v>
      </c>
    </row>
    <row r="169" spans="1:7">
      <c r="A169" s="124" t="s">
        <v>231</v>
      </c>
      <c r="B169" s="125" t="s">
        <v>232</v>
      </c>
      <c r="C169" s="124" t="s">
        <v>8</v>
      </c>
      <c r="D169" s="184">
        <v>180</v>
      </c>
      <c r="E169" s="303">
        <v>24.99</v>
      </c>
      <c r="F169" s="125">
        <v>750</v>
      </c>
      <c r="G169" s="125">
        <v>12</v>
      </c>
    </row>
    <row r="170" spans="1:7">
      <c r="A170" s="124" t="s">
        <v>231</v>
      </c>
      <c r="B170" s="125" t="s">
        <v>233</v>
      </c>
      <c r="C170" s="124" t="s">
        <v>8</v>
      </c>
      <c r="D170" s="184">
        <v>300</v>
      </c>
      <c r="E170" s="303">
        <v>34.99</v>
      </c>
      <c r="F170" s="125">
        <v>750</v>
      </c>
      <c r="G170" s="125">
        <v>12</v>
      </c>
    </row>
    <row r="171" spans="1:7">
      <c r="A171" s="124" t="s">
        <v>231</v>
      </c>
      <c r="B171" s="125" t="s">
        <v>234</v>
      </c>
      <c r="C171" s="124" t="s">
        <v>8</v>
      </c>
      <c r="D171" s="184">
        <v>600</v>
      </c>
      <c r="E171" s="303">
        <v>99.99</v>
      </c>
      <c r="F171" s="125">
        <v>750</v>
      </c>
      <c r="G171" s="125">
        <v>12</v>
      </c>
    </row>
    <row r="172" spans="1:7">
      <c r="A172" s="124" t="s">
        <v>231</v>
      </c>
      <c r="B172" s="125" t="s">
        <v>235</v>
      </c>
      <c r="C172" s="124" t="s">
        <v>8</v>
      </c>
      <c r="D172" s="184">
        <v>144</v>
      </c>
      <c r="E172" s="303">
        <v>19.989999999999998</v>
      </c>
      <c r="F172" s="125">
        <v>750</v>
      </c>
      <c r="G172" s="125">
        <v>12</v>
      </c>
    </row>
    <row r="173" spans="1:7">
      <c r="A173" s="124" t="s">
        <v>231</v>
      </c>
      <c r="B173" s="125" t="s">
        <v>236</v>
      </c>
      <c r="C173" s="124">
        <v>2004</v>
      </c>
      <c r="D173" s="184">
        <v>144</v>
      </c>
      <c r="E173" s="303">
        <v>19.989999999999998</v>
      </c>
      <c r="F173" s="125">
        <v>750</v>
      </c>
      <c r="G173" s="125">
        <v>12</v>
      </c>
    </row>
    <row r="174" spans="1:7">
      <c r="A174" s="124" t="s">
        <v>231</v>
      </c>
      <c r="B174" s="125" t="s">
        <v>237</v>
      </c>
      <c r="C174" s="124">
        <v>2009</v>
      </c>
      <c r="D174" s="184">
        <v>144</v>
      </c>
      <c r="E174" s="303">
        <v>19.989999999999998</v>
      </c>
      <c r="F174" s="125">
        <v>750</v>
      </c>
      <c r="G174" s="125">
        <v>12</v>
      </c>
    </row>
    <row r="175" spans="1:7">
      <c r="A175" s="124" t="s">
        <v>238</v>
      </c>
      <c r="B175" s="125" t="s">
        <v>239</v>
      </c>
      <c r="C175" s="124" t="s">
        <v>8</v>
      </c>
      <c r="D175" s="184">
        <v>90</v>
      </c>
      <c r="E175" s="303">
        <v>14.98</v>
      </c>
      <c r="F175" s="125">
        <v>750</v>
      </c>
      <c r="G175" s="125">
        <v>12</v>
      </c>
    </row>
    <row r="176" spans="1:7">
      <c r="A176" s="124" t="s">
        <v>240</v>
      </c>
      <c r="B176" s="125" t="s">
        <v>241</v>
      </c>
      <c r="C176" s="124" t="s">
        <v>8</v>
      </c>
      <c r="D176" s="184">
        <v>108</v>
      </c>
      <c r="E176" s="303">
        <v>15.98</v>
      </c>
      <c r="F176" s="125">
        <v>750</v>
      </c>
      <c r="G176" s="125">
        <v>12</v>
      </c>
    </row>
    <row r="177" spans="1:7">
      <c r="A177" s="124" t="s">
        <v>242</v>
      </c>
      <c r="B177" s="125" t="s">
        <v>243</v>
      </c>
      <c r="C177" s="124" t="s">
        <v>8</v>
      </c>
      <c r="D177" s="184">
        <v>108</v>
      </c>
      <c r="E177" s="303">
        <v>14.99</v>
      </c>
      <c r="F177" s="125">
        <v>750</v>
      </c>
      <c r="G177" s="125">
        <v>12</v>
      </c>
    </row>
    <row r="178" spans="1:7">
      <c r="A178" s="124" t="s">
        <v>242</v>
      </c>
      <c r="B178" s="125" t="s">
        <v>62</v>
      </c>
      <c r="C178" s="124" t="s">
        <v>8</v>
      </c>
      <c r="D178" s="184">
        <v>90</v>
      </c>
      <c r="E178" s="303">
        <v>12.99</v>
      </c>
      <c r="F178" s="125">
        <v>750</v>
      </c>
      <c r="G178" s="125">
        <v>12</v>
      </c>
    </row>
    <row r="179" spans="1:7">
      <c r="A179" s="124" t="s">
        <v>244</v>
      </c>
      <c r="B179" s="125" t="s">
        <v>245</v>
      </c>
      <c r="C179" s="124" t="s">
        <v>8</v>
      </c>
      <c r="D179" s="184">
        <v>78</v>
      </c>
      <c r="E179" s="303">
        <v>12.99</v>
      </c>
      <c r="F179" s="125">
        <v>750</v>
      </c>
      <c r="G179" s="125">
        <v>12</v>
      </c>
    </row>
    <row r="180" spans="1:7">
      <c r="A180" s="124" t="s">
        <v>246</v>
      </c>
      <c r="B180" s="125" t="s">
        <v>247</v>
      </c>
      <c r="C180" s="124" t="s">
        <v>8</v>
      </c>
      <c r="D180" s="184">
        <v>120</v>
      </c>
      <c r="E180" s="303">
        <v>19.98</v>
      </c>
      <c r="F180" s="125">
        <v>750</v>
      </c>
      <c r="G180" s="125">
        <v>12</v>
      </c>
    </row>
    <row r="181" spans="1:7">
      <c r="A181" s="124" t="s">
        <v>248</v>
      </c>
      <c r="B181" s="125" t="s">
        <v>249</v>
      </c>
      <c r="C181" s="124" t="s">
        <v>8</v>
      </c>
      <c r="D181" s="184">
        <v>144</v>
      </c>
      <c r="E181" s="303">
        <v>19.989999999999998</v>
      </c>
      <c r="F181" s="125">
        <v>750</v>
      </c>
      <c r="G181" s="125">
        <v>12</v>
      </c>
    </row>
    <row r="182" spans="1:7">
      <c r="A182" s="124" t="s">
        <v>250</v>
      </c>
      <c r="B182" s="125" t="s">
        <v>251</v>
      </c>
      <c r="C182" s="124">
        <v>2018</v>
      </c>
      <c r="D182" s="184">
        <v>96</v>
      </c>
      <c r="E182" s="303">
        <v>12.99</v>
      </c>
      <c r="F182" s="125">
        <v>750</v>
      </c>
      <c r="G182" s="125">
        <v>12</v>
      </c>
    </row>
    <row r="183" spans="1:7">
      <c r="A183" s="124" t="s">
        <v>250</v>
      </c>
      <c r="B183" s="125" t="s">
        <v>252</v>
      </c>
      <c r="C183" s="124">
        <v>2018</v>
      </c>
      <c r="D183" s="184">
        <v>144</v>
      </c>
      <c r="E183" s="303">
        <v>19.989999999999998</v>
      </c>
      <c r="F183" s="125">
        <v>750</v>
      </c>
      <c r="G183" s="125">
        <v>12</v>
      </c>
    </row>
    <row r="184" spans="1:7">
      <c r="A184" s="124" t="s">
        <v>253</v>
      </c>
      <c r="B184" s="125" t="s">
        <v>254</v>
      </c>
      <c r="C184" s="124" t="s">
        <v>8</v>
      </c>
      <c r="D184" s="184">
        <v>90</v>
      </c>
      <c r="E184" s="303">
        <v>14.98</v>
      </c>
      <c r="F184" s="125">
        <v>750</v>
      </c>
      <c r="G184" s="125">
        <v>12</v>
      </c>
    </row>
    <row r="185" spans="1:7">
      <c r="A185" s="124" t="s">
        <v>255</v>
      </c>
      <c r="B185" s="125" t="s">
        <v>256</v>
      </c>
      <c r="C185" s="124" t="s">
        <v>37</v>
      </c>
      <c r="D185" s="184">
        <v>228</v>
      </c>
      <c r="E185" s="303">
        <v>19</v>
      </c>
      <c r="F185" s="125">
        <v>750</v>
      </c>
      <c r="G185" s="125">
        <v>12</v>
      </c>
    </row>
    <row r="186" spans="1:7">
      <c r="A186" s="124" t="s">
        <v>255</v>
      </c>
      <c r="B186" s="125" t="s">
        <v>257</v>
      </c>
      <c r="C186" s="124" t="s">
        <v>37</v>
      </c>
      <c r="D186" s="184">
        <v>228</v>
      </c>
      <c r="E186" s="303">
        <v>19</v>
      </c>
      <c r="F186" s="125">
        <v>750</v>
      </c>
      <c r="G186" s="125">
        <v>12</v>
      </c>
    </row>
    <row r="187" spans="1:7">
      <c r="A187" s="124" t="s">
        <v>255</v>
      </c>
      <c r="B187" s="125" t="s">
        <v>258</v>
      </c>
      <c r="C187" s="124" t="s">
        <v>37</v>
      </c>
      <c r="D187" s="184">
        <v>228</v>
      </c>
      <c r="E187" s="303">
        <v>19</v>
      </c>
      <c r="F187" s="125">
        <v>750</v>
      </c>
      <c r="G187" s="125">
        <v>12</v>
      </c>
    </row>
    <row r="188" spans="1:7">
      <c r="A188" s="124" t="s">
        <v>259</v>
      </c>
      <c r="B188" s="125" t="s">
        <v>249</v>
      </c>
      <c r="C188" s="124">
        <v>2016</v>
      </c>
      <c r="D188" s="184">
        <v>120</v>
      </c>
      <c r="E188" s="303">
        <v>19.98</v>
      </c>
      <c r="F188" s="125">
        <v>750</v>
      </c>
      <c r="G188" s="125">
        <v>12</v>
      </c>
    </row>
    <row r="189" spans="1:7">
      <c r="A189" s="124" t="s">
        <v>260</v>
      </c>
      <c r="B189" s="125" t="s">
        <v>261</v>
      </c>
      <c r="C189" s="124" t="s">
        <v>8</v>
      </c>
      <c r="D189" s="184">
        <v>96</v>
      </c>
      <c r="E189" s="303">
        <v>13.99</v>
      </c>
      <c r="F189" s="125">
        <v>750</v>
      </c>
      <c r="G189" s="125">
        <v>12</v>
      </c>
    </row>
    <row r="190" spans="1:7">
      <c r="A190" s="124" t="s">
        <v>260</v>
      </c>
      <c r="B190" s="125" t="s">
        <v>245</v>
      </c>
      <c r="C190" s="124" t="s">
        <v>8</v>
      </c>
      <c r="D190" s="184">
        <v>96</v>
      </c>
      <c r="E190" s="303">
        <v>13.99</v>
      </c>
      <c r="F190" s="125">
        <v>750</v>
      </c>
      <c r="G190" s="125">
        <v>12</v>
      </c>
    </row>
    <row r="191" spans="1:7">
      <c r="A191" s="124" t="s">
        <v>262</v>
      </c>
      <c r="B191" s="125" t="s">
        <v>263</v>
      </c>
      <c r="C191" s="124" t="s">
        <v>8</v>
      </c>
      <c r="D191" s="184">
        <v>324</v>
      </c>
      <c r="E191" s="303">
        <v>27</v>
      </c>
      <c r="F191" s="125">
        <v>750</v>
      </c>
      <c r="G191" s="125">
        <v>12</v>
      </c>
    </row>
    <row r="192" spans="1:7">
      <c r="A192" s="124" t="s">
        <v>262</v>
      </c>
      <c r="B192" s="125" t="s">
        <v>264</v>
      </c>
      <c r="C192" s="124" t="s">
        <v>8</v>
      </c>
      <c r="D192" s="184">
        <v>324</v>
      </c>
      <c r="E192" s="303">
        <v>27</v>
      </c>
      <c r="F192" s="125">
        <v>750</v>
      </c>
      <c r="G192" s="125">
        <v>12</v>
      </c>
    </row>
    <row r="193" spans="1:7">
      <c r="A193" s="126" t="s">
        <v>262</v>
      </c>
      <c r="B193" s="125" t="s">
        <v>265</v>
      </c>
      <c r="C193" s="124">
        <v>2016</v>
      </c>
      <c r="D193" s="184">
        <v>324</v>
      </c>
      <c r="E193" s="303">
        <v>27</v>
      </c>
      <c r="F193" s="125">
        <v>750</v>
      </c>
      <c r="G193" s="125">
        <v>12</v>
      </c>
    </row>
    <row r="194" spans="1:7">
      <c r="A194" s="126" t="s">
        <v>262</v>
      </c>
      <c r="B194" s="125" t="s">
        <v>266</v>
      </c>
      <c r="C194" s="124">
        <v>2017</v>
      </c>
      <c r="D194" s="184">
        <v>252</v>
      </c>
      <c r="E194" s="303">
        <v>21</v>
      </c>
      <c r="F194" s="125">
        <v>750</v>
      </c>
      <c r="G194" s="125">
        <v>12</v>
      </c>
    </row>
    <row r="195" spans="1:7">
      <c r="A195" s="126" t="s">
        <v>262</v>
      </c>
      <c r="B195" s="125" t="s">
        <v>267</v>
      </c>
      <c r="C195" s="124">
        <v>2016</v>
      </c>
      <c r="D195" s="184">
        <v>324</v>
      </c>
      <c r="E195" s="303">
        <v>27</v>
      </c>
      <c r="F195" s="125">
        <v>750</v>
      </c>
      <c r="G195" s="125">
        <v>12</v>
      </c>
    </row>
    <row r="196" spans="1:7">
      <c r="A196" s="126" t="s">
        <v>262</v>
      </c>
      <c r="B196" s="125" t="s">
        <v>268</v>
      </c>
      <c r="C196" s="124">
        <v>2015</v>
      </c>
      <c r="D196" s="184">
        <v>324</v>
      </c>
      <c r="E196" s="303">
        <v>27</v>
      </c>
      <c r="F196" s="125">
        <v>750</v>
      </c>
      <c r="G196" s="125">
        <v>12</v>
      </c>
    </row>
    <row r="197" spans="1:7">
      <c r="A197" s="124" t="s">
        <v>269</v>
      </c>
      <c r="B197" s="125" t="s">
        <v>155</v>
      </c>
      <c r="C197" s="124">
        <v>2013</v>
      </c>
      <c r="D197" s="184">
        <v>300</v>
      </c>
      <c r="E197" s="303">
        <v>39.99</v>
      </c>
      <c r="F197" s="125">
        <v>750</v>
      </c>
      <c r="G197" s="125">
        <v>12</v>
      </c>
    </row>
    <row r="198" spans="1:7">
      <c r="A198" s="124" t="s">
        <v>269</v>
      </c>
      <c r="B198" s="125" t="s">
        <v>270</v>
      </c>
      <c r="C198" s="124" t="s">
        <v>8</v>
      </c>
      <c r="D198" s="184">
        <v>120</v>
      </c>
      <c r="E198" s="303">
        <v>16.989999999999998</v>
      </c>
      <c r="F198" s="125">
        <v>750</v>
      </c>
      <c r="G198" s="125">
        <v>12</v>
      </c>
    </row>
    <row r="199" spans="1:7">
      <c r="A199" s="124" t="s">
        <v>271</v>
      </c>
      <c r="B199" s="125" t="s">
        <v>272</v>
      </c>
      <c r="C199" s="124" t="s">
        <v>8</v>
      </c>
      <c r="D199" s="184">
        <v>78</v>
      </c>
      <c r="E199" s="303">
        <v>10.99</v>
      </c>
      <c r="F199" s="125">
        <v>750</v>
      </c>
      <c r="G199" s="125">
        <v>12</v>
      </c>
    </row>
    <row r="200" spans="1:7">
      <c r="A200" s="124" t="s">
        <v>271</v>
      </c>
      <c r="B200" s="125" t="s">
        <v>273</v>
      </c>
      <c r="C200" s="124" t="s">
        <v>8</v>
      </c>
      <c r="D200" s="184">
        <v>108</v>
      </c>
      <c r="E200" s="303">
        <v>14.99</v>
      </c>
      <c r="F200" s="125">
        <v>750</v>
      </c>
      <c r="G200" s="125">
        <v>12</v>
      </c>
    </row>
    <row r="201" spans="1:7">
      <c r="A201" s="124" t="s">
        <v>274</v>
      </c>
      <c r="B201" s="125" t="s">
        <v>275</v>
      </c>
      <c r="C201" s="124" t="s">
        <v>8</v>
      </c>
      <c r="D201" s="184">
        <v>120</v>
      </c>
      <c r="E201" s="303">
        <v>16.989999999999998</v>
      </c>
      <c r="F201" s="125">
        <v>750</v>
      </c>
      <c r="G201" s="125">
        <v>12</v>
      </c>
    </row>
    <row r="202" spans="1:7">
      <c r="A202" s="124" t="s">
        <v>274</v>
      </c>
      <c r="B202" s="125" t="s">
        <v>14</v>
      </c>
      <c r="C202" s="124">
        <v>2014</v>
      </c>
      <c r="D202" s="184">
        <v>300</v>
      </c>
      <c r="E202" s="303">
        <v>49.99</v>
      </c>
      <c r="F202" s="125">
        <v>750</v>
      </c>
      <c r="G202" s="125">
        <v>12</v>
      </c>
    </row>
    <row r="203" spans="1:7">
      <c r="A203" s="124" t="s">
        <v>274</v>
      </c>
      <c r="B203" s="125" t="s">
        <v>14</v>
      </c>
      <c r="C203" s="124">
        <v>2015</v>
      </c>
      <c r="D203" s="184">
        <v>360</v>
      </c>
      <c r="E203" s="303">
        <v>49.99</v>
      </c>
      <c r="F203" s="125"/>
      <c r="G203" s="125"/>
    </row>
    <row r="204" spans="1:7">
      <c r="A204" s="126" t="s">
        <v>276</v>
      </c>
      <c r="B204" s="125" t="s">
        <v>277</v>
      </c>
      <c r="C204" s="124">
        <v>2016</v>
      </c>
      <c r="D204" s="184">
        <v>144</v>
      </c>
      <c r="E204" s="303">
        <v>19.989999999999998</v>
      </c>
      <c r="F204" s="125">
        <v>750</v>
      </c>
      <c r="G204" s="125">
        <v>12</v>
      </c>
    </row>
    <row r="205" spans="1:7">
      <c r="A205" s="124" t="s">
        <v>278</v>
      </c>
      <c r="B205" s="125" t="s">
        <v>279</v>
      </c>
      <c r="C205" s="124" t="s">
        <v>27</v>
      </c>
      <c r="D205" s="184">
        <v>120</v>
      </c>
      <c r="E205" s="303">
        <v>14.99</v>
      </c>
      <c r="F205" s="125">
        <v>750</v>
      </c>
      <c r="G205" s="125">
        <v>12</v>
      </c>
    </row>
    <row r="206" spans="1:7">
      <c r="A206" s="124" t="s">
        <v>278</v>
      </c>
      <c r="B206" s="125" t="s">
        <v>280</v>
      </c>
      <c r="C206" s="124" t="s">
        <v>27</v>
      </c>
      <c r="D206" s="184">
        <v>78</v>
      </c>
      <c r="E206" s="303">
        <v>12.99</v>
      </c>
      <c r="F206" s="125">
        <v>750</v>
      </c>
      <c r="G206" s="125">
        <v>12</v>
      </c>
    </row>
    <row r="207" spans="1:7">
      <c r="A207" s="124" t="s">
        <v>281</v>
      </c>
      <c r="B207" s="125" t="s">
        <v>282</v>
      </c>
      <c r="C207" s="124" t="s">
        <v>8</v>
      </c>
      <c r="D207" s="184">
        <v>300</v>
      </c>
      <c r="E207" s="303">
        <v>39.99</v>
      </c>
      <c r="F207" s="125">
        <v>750</v>
      </c>
      <c r="G207" s="125">
        <v>12</v>
      </c>
    </row>
    <row r="208" spans="1:7">
      <c r="A208" s="124" t="s">
        <v>281</v>
      </c>
      <c r="B208" s="125" t="s">
        <v>283</v>
      </c>
      <c r="C208" s="124" t="s">
        <v>8</v>
      </c>
      <c r="D208" s="184">
        <v>420</v>
      </c>
      <c r="E208" s="303">
        <v>59.99</v>
      </c>
      <c r="F208" s="125">
        <v>750</v>
      </c>
      <c r="G208" s="125">
        <v>12</v>
      </c>
    </row>
    <row r="209" spans="1:7">
      <c r="A209" s="124" t="s">
        <v>281</v>
      </c>
      <c r="B209" s="125" t="s">
        <v>284</v>
      </c>
      <c r="C209" s="124" t="s">
        <v>8</v>
      </c>
      <c r="D209" s="184">
        <v>132</v>
      </c>
      <c r="E209" s="303">
        <v>19.989999999999998</v>
      </c>
      <c r="F209" s="125">
        <v>750</v>
      </c>
      <c r="G209" s="125">
        <v>12</v>
      </c>
    </row>
    <row r="210" spans="1:7">
      <c r="A210" s="124" t="s">
        <v>285</v>
      </c>
      <c r="B210" s="125" t="s">
        <v>20</v>
      </c>
      <c r="C210" s="124" t="s">
        <v>8</v>
      </c>
      <c r="D210" s="184">
        <v>84</v>
      </c>
      <c r="E210" s="303">
        <v>12.99</v>
      </c>
      <c r="F210" s="125">
        <v>750</v>
      </c>
      <c r="G210" s="125">
        <v>12</v>
      </c>
    </row>
    <row r="211" spans="1:7">
      <c r="A211" s="124" t="s">
        <v>286</v>
      </c>
      <c r="B211" s="125" t="s">
        <v>225</v>
      </c>
      <c r="C211" s="124" t="s">
        <v>37</v>
      </c>
      <c r="D211" s="184">
        <v>264</v>
      </c>
      <c r="E211" s="303">
        <v>22</v>
      </c>
      <c r="F211" s="125">
        <v>750</v>
      </c>
      <c r="G211" s="125">
        <v>12</v>
      </c>
    </row>
    <row r="212" spans="1:7">
      <c r="A212" s="124" t="s">
        <v>286</v>
      </c>
      <c r="B212" s="125" t="s">
        <v>287</v>
      </c>
      <c r="C212" s="124" t="s">
        <v>37</v>
      </c>
      <c r="D212" s="184">
        <v>264</v>
      </c>
      <c r="E212" s="303">
        <v>22</v>
      </c>
      <c r="F212" s="125">
        <v>750</v>
      </c>
      <c r="G212" s="125">
        <v>12</v>
      </c>
    </row>
    <row r="213" spans="1:7">
      <c r="A213" s="124" t="s">
        <v>286</v>
      </c>
      <c r="B213" s="125" t="s">
        <v>288</v>
      </c>
      <c r="C213" s="124" t="s">
        <v>37</v>
      </c>
      <c r="D213" s="184">
        <v>264</v>
      </c>
      <c r="E213" s="303">
        <v>22</v>
      </c>
      <c r="F213" s="125">
        <v>750</v>
      </c>
      <c r="G213" s="125">
        <v>12</v>
      </c>
    </row>
    <row r="214" spans="1:7">
      <c r="A214" s="124" t="s">
        <v>286</v>
      </c>
      <c r="B214" s="125" t="s">
        <v>289</v>
      </c>
      <c r="C214" s="124" t="s">
        <v>37</v>
      </c>
      <c r="D214" s="184">
        <v>264</v>
      </c>
      <c r="E214" s="303">
        <v>22</v>
      </c>
      <c r="F214" s="125">
        <v>750</v>
      </c>
      <c r="G214" s="125">
        <v>12</v>
      </c>
    </row>
    <row r="215" spans="1:7">
      <c r="A215" s="124" t="s">
        <v>286</v>
      </c>
      <c r="B215" s="125" t="s">
        <v>290</v>
      </c>
      <c r="C215" s="124" t="s">
        <v>37</v>
      </c>
      <c r="D215" s="184">
        <v>288</v>
      </c>
      <c r="E215" s="303">
        <v>24</v>
      </c>
      <c r="F215" s="125">
        <v>750</v>
      </c>
      <c r="G215" s="125">
        <v>12</v>
      </c>
    </row>
    <row r="216" spans="1:7">
      <c r="A216" s="124" t="s">
        <v>286</v>
      </c>
      <c r="B216" s="125" t="s">
        <v>291</v>
      </c>
      <c r="C216" s="124" t="s">
        <v>37</v>
      </c>
      <c r="D216" s="184">
        <v>444</v>
      </c>
      <c r="E216" s="303">
        <v>37</v>
      </c>
      <c r="F216" s="125">
        <v>750</v>
      </c>
      <c r="G216" s="125">
        <v>12</v>
      </c>
    </row>
    <row r="217" spans="1:7">
      <c r="A217" s="124" t="s">
        <v>286</v>
      </c>
      <c r="B217" s="125" t="s">
        <v>292</v>
      </c>
      <c r="C217" s="124" t="s">
        <v>37</v>
      </c>
      <c r="D217" s="184">
        <v>444</v>
      </c>
      <c r="E217" s="303">
        <v>37</v>
      </c>
      <c r="F217" s="125">
        <v>750</v>
      </c>
      <c r="G217" s="125">
        <v>12</v>
      </c>
    </row>
    <row r="218" spans="1:7">
      <c r="A218" s="124" t="s">
        <v>1570</v>
      </c>
      <c r="B218" s="125" t="s">
        <v>12</v>
      </c>
      <c r="C218" s="124">
        <v>2017</v>
      </c>
      <c r="D218" s="184">
        <v>102</v>
      </c>
      <c r="E218" s="303">
        <v>16.98</v>
      </c>
      <c r="F218" s="125">
        <v>750</v>
      </c>
      <c r="G218" s="125">
        <v>12</v>
      </c>
    </row>
    <row r="219" spans="1:7">
      <c r="A219" s="124" t="s">
        <v>293</v>
      </c>
      <c r="B219" s="125" t="s">
        <v>294</v>
      </c>
      <c r="C219" s="124" t="s">
        <v>8</v>
      </c>
      <c r="D219" s="184">
        <v>108</v>
      </c>
      <c r="E219" s="303">
        <v>14.99</v>
      </c>
      <c r="F219" s="125">
        <v>750</v>
      </c>
      <c r="G219" s="125">
        <v>12</v>
      </c>
    </row>
    <row r="220" spans="1:7">
      <c r="A220" s="124" t="s">
        <v>295</v>
      </c>
      <c r="B220" s="125" t="s">
        <v>296</v>
      </c>
      <c r="C220" s="124" t="s">
        <v>8</v>
      </c>
      <c r="D220" s="184">
        <v>90</v>
      </c>
      <c r="E220" s="303">
        <v>12.99</v>
      </c>
      <c r="F220" s="125">
        <v>750</v>
      </c>
      <c r="G220" s="125">
        <v>12</v>
      </c>
    </row>
    <row r="221" spans="1:7">
      <c r="A221" s="124" t="s">
        <v>295</v>
      </c>
      <c r="B221" s="125" t="s">
        <v>297</v>
      </c>
      <c r="C221" s="124" t="s">
        <v>8</v>
      </c>
      <c r="D221" s="184">
        <v>90</v>
      </c>
      <c r="E221" s="303">
        <v>12.99</v>
      </c>
      <c r="F221" s="125">
        <v>750</v>
      </c>
      <c r="G221" s="125">
        <v>12</v>
      </c>
    </row>
    <row r="222" spans="1:7">
      <c r="A222" s="124" t="s">
        <v>295</v>
      </c>
      <c r="B222" s="125" t="s">
        <v>298</v>
      </c>
      <c r="C222" s="124" t="s">
        <v>8</v>
      </c>
      <c r="D222" s="184">
        <v>90</v>
      </c>
      <c r="E222" s="303">
        <v>12.99</v>
      </c>
      <c r="F222" s="125">
        <v>750</v>
      </c>
      <c r="G222" s="125">
        <v>12</v>
      </c>
    </row>
    <row r="223" spans="1:7">
      <c r="A223" s="124" t="s">
        <v>295</v>
      </c>
      <c r="B223" s="125" t="s">
        <v>299</v>
      </c>
      <c r="C223" s="124" t="s">
        <v>8</v>
      </c>
      <c r="D223" s="184">
        <v>102</v>
      </c>
      <c r="E223" s="303">
        <v>16.98</v>
      </c>
      <c r="F223" s="125">
        <v>750</v>
      </c>
      <c r="G223" s="125">
        <v>12</v>
      </c>
    </row>
    <row r="224" spans="1:7">
      <c r="A224" s="124" t="s">
        <v>295</v>
      </c>
      <c r="B224" s="125" t="s">
        <v>18</v>
      </c>
      <c r="C224" s="124" t="s">
        <v>8</v>
      </c>
      <c r="D224" s="184">
        <v>96</v>
      </c>
      <c r="E224" s="303">
        <v>15.98</v>
      </c>
      <c r="F224" s="125">
        <v>750</v>
      </c>
      <c r="G224" s="125">
        <v>12</v>
      </c>
    </row>
    <row r="225" spans="1:7">
      <c r="A225" s="124" t="s">
        <v>295</v>
      </c>
      <c r="B225" s="125" t="s">
        <v>249</v>
      </c>
      <c r="C225" s="124" t="s">
        <v>8</v>
      </c>
      <c r="D225" s="184">
        <v>160</v>
      </c>
      <c r="E225" s="303">
        <v>19.989999999999998</v>
      </c>
      <c r="F225" s="125">
        <v>750</v>
      </c>
      <c r="G225" s="125">
        <v>12</v>
      </c>
    </row>
    <row r="226" spans="1:7">
      <c r="A226" s="124" t="s">
        <v>300</v>
      </c>
      <c r="B226" s="126" t="s">
        <v>301</v>
      </c>
      <c r="C226" s="124" t="s">
        <v>8</v>
      </c>
      <c r="D226" s="184">
        <v>60</v>
      </c>
      <c r="E226" s="303">
        <v>14.99</v>
      </c>
      <c r="F226" s="125">
        <v>750</v>
      </c>
      <c r="G226" s="125">
        <v>6</v>
      </c>
    </row>
    <row r="227" spans="1:7">
      <c r="A227" s="124" t="s">
        <v>300</v>
      </c>
      <c r="B227" s="126" t="s">
        <v>302</v>
      </c>
      <c r="C227" s="124" t="s">
        <v>8</v>
      </c>
      <c r="D227" s="184">
        <v>160</v>
      </c>
      <c r="E227" s="303">
        <v>19.989999999999998</v>
      </c>
      <c r="F227" s="125">
        <v>750</v>
      </c>
      <c r="G227" s="125">
        <v>12</v>
      </c>
    </row>
    <row r="228" spans="1:7">
      <c r="A228" s="124" t="s">
        <v>300</v>
      </c>
      <c r="B228" s="126" t="s">
        <v>303</v>
      </c>
      <c r="C228" s="124" t="s">
        <v>8</v>
      </c>
      <c r="D228" s="184">
        <v>120</v>
      </c>
      <c r="E228" s="303">
        <v>34.99</v>
      </c>
      <c r="F228" s="125">
        <v>750</v>
      </c>
      <c r="G228" s="125">
        <v>6</v>
      </c>
    </row>
    <row r="229" spans="1:7">
      <c r="A229" s="124" t="s">
        <v>300</v>
      </c>
      <c r="B229" s="126" t="s">
        <v>304</v>
      </c>
      <c r="C229" s="124" t="s">
        <v>8</v>
      </c>
      <c r="D229" s="184">
        <v>180</v>
      </c>
      <c r="E229" s="303">
        <v>44.99</v>
      </c>
      <c r="F229" s="125">
        <v>750</v>
      </c>
      <c r="G229" s="125">
        <v>6</v>
      </c>
    </row>
    <row r="230" spans="1:7">
      <c r="A230" s="124" t="s">
        <v>300</v>
      </c>
      <c r="B230" s="126" t="s">
        <v>305</v>
      </c>
      <c r="C230" s="124" t="s">
        <v>8</v>
      </c>
      <c r="D230" s="184">
        <v>180</v>
      </c>
      <c r="E230" s="303">
        <v>44.99</v>
      </c>
      <c r="F230" s="125">
        <v>750</v>
      </c>
      <c r="G230" s="125">
        <v>6</v>
      </c>
    </row>
    <row r="231" spans="1:7">
      <c r="A231" s="124" t="s">
        <v>306</v>
      </c>
      <c r="B231" s="125" t="s">
        <v>307</v>
      </c>
      <c r="C231" s="124" t="s">
        <v>37</v>
      </c>
      <c r="D231" s="184">
        <v>901.8</v>
      </c>
      <c r="E231" s="303">
        <v>75.150000000000006</v>
      </c>
      <c r="F231" s="125">
        <v>750</v>
      </c>
      <c r="G231" s="125">
        <v>12</v>
      </c>
    </row>
    <row r="232" spans="1:7">
      <c r="A232" s="124" t="s">
        <v>308</v>
      </c>
      <c r="B232" s="126" t="s">
        <v>20</v>
      </c>
      <c r="C232" s="124" t="s">
        <v>8</v>
      </c>
      <c r="D232" s="184">
        <v>66</v>
      </c>
      <c r="E232" s="303">
        <v>8.99</v>
      </c>
      <c r="F232" s="125">
        <v>750</v>
      </c>
      <c r="G232" s="125">
        <v>12</v>
      </c>
    </row>
    <row r="233" spans="1:7">
      <c r="A233" s="124" t="s">
        <v>308</v>
      </c>
      <c r="B233" s="126" t="s">
        <v>12</v>
      </c>
      <c r="C233" s="124" t="s">
        <v>8</v>
      </c>
      <c r="D233" s="184">
        <v>66</v>
      </c>
      <c r="E233" s="303">
        <v>8.99</v>
      </c>
      <c r="F233" s="125">
        <v>750</v>
      </c>
      <c r="G233" s="125">
        <v>12</v>
      </c>
    </row>
    <row r="234" spans="1:7">
      <c r="A234" s="124" t="s">
        <v>309</v>
      </c>
      <c r="B234" s="125" t="s">
        <v>310</v>
      </c>
      <c r="C234" s="124" t="s">
        <v>8</v>
      </c>
      <c r="D234" s="184">
        <v>78</v>
      </c>
      <c r="E234" s="303">
        <v>12.99</v>
      </c>
      <c r="F234" s="125">
        <v>750</v>
      </c>
      <c r="G234" s="125">
        <v>12</v>
      </c>
    </row>
    <row r="235" spans="1:7">
      <c r="A235" s="124" t="s">
        <v>309</v>
      </c>
      <c r="B235" s="125" t="s">
        <v>311</v>
      </c>
      <c r="C235" s="124" t="s">
        <v>8</v>
      </c>
      <c r="D235" s="184">
        <v>78</v>
      </c>
      <c r="E235" s="303">
        <v>12.99</v>
      </c>
      <c r="F235" s="125">
        <v>750</v>
      </c>
      <c r="G235" s="125">
        <v>12</v>
      </c>
    </row>
    <row r="236" spans="1:7">
      <c r="A236" s="124" t="s">
        <v>309</v>
      </c>
      <c r="B236" s="125" t="s">
        <v>312</v>
      </c>
      <c r="C236" s="124" t="s">
        <v>8</v>
      </c>
      <c r="D236" s="184">
        <v>108</v>
      </c>
      <c r="E236" s="303">
        <v>14.99</v>
      </c>
      <c r="F236" s="125">
        <v>750</v>
      </c>
      <c r="G236" s="125">
        <v>12</v>
      </c>
    </row>
    <row r="237" spans="1:7">
      <c r="A237" s="124" t="s">
        <v>309</v>
      </c>
      <c r="B237" s="125" t="s">
        <v>251</v>
      </c>
      <c r="C237" s="124" t="s">
        <v>8</v>
      </c>
      <c r="D237" s="184">
        <v>108</v>
      </c>
      <c r="E237" s="303">
        <v>14.99</v>
      </c>
      <c r="F237" s="125">
        <v>750</v>
      </c>
      <c r="G237" s="125">
        <v>12</v>
      </c>
    </row>
    <row r="238" spans="1:7">
      <c r="A238" s="124" t="s">
        <v>313</v>
      </c>
      <c r="B238" s="125" t="s">
        <v>117</v>
      </c>
      <c r="C238" s="124" t="s">
        <v>8</v>
      </c>
      <c r="D238" s="184">
        <v>78</v>
      </c>
      <c r="E238" s="303">
        <v>12.99</v>
      </c>
      <c r="F238" s="125">
        <v>750</v>
      </c>
      <c r="G238" s="125">
        <v>12</v>
      </c>
    </row>
    <row r="239" spans="1:7">
      <c r="A239" s="124" t="s">
        <v>314</v>
      </c>
      <c r="B239" s="125" t="s">
        <v>230</v>
      </c>
      <c r="C239" s="124" t="s">
        <v>8</v>
      </c>
      <c r="D239" s="184">
        <v>132</v>
      </c>
      <c r="E239" s="303">
        <v>19.989999999999998</v>
      </c>
      <c r="F239" s="125">
        <v>750</v>
      </c>
      <c r="G239" s="125">
        <v>12</v>
      </c>
    </row>
    <row r="240" spans="1:7">
      <c r="A240" s="124" t="s">
        <v>314</v>
      </c>
      <c r="B240" s="125" t="s">
        <v>229</v>
      </c>
      <c r="C240" s="124" t="s">
        <v>8</v>
      </c>
      <c r="D240" s="184">
        <v>165</v>
      </c>
      <c r="E240" s="303">
        <v>24.99</v>
      </c>
      <c r="F240" s="125">
        <v>750</v>
      </c>
      <c r="G240" s="125">
        <v>12</v>
      </c>
    </row>
    <row r="241" spans="1:7">
      <c r="A241" s="124" t="s">
        <v>315</v>
      </c>
      <c r="B241" s="125" t="s">
        <v>316</v>
      </c>
      <c r="C241" s="124">
        <v>2018</v>
      </c>
      <c r="D241" s="184">
        <v>72</v>
      </c>
      <c r="E241" s="303">
        <v>11.99</v>
      </c>
      <c r="F241" s="125">
        <v>750</v>
      </c>
      <c r="G241" s="125">
        <v>12</v>
      </c>
    </row>
    <row r="242" spans="1:7">
      <c r="A242" s="124" t="s">
        <v>315</v>
      </c>
      <c r="B242" s="125" t="s">
        <v>316</v>
      </c>
      <c r="C242" s="124">
        <v>2019</v>
      </c>
      <c r="D242" s="184">
        <v>90</v>
      </c>
      <c r="E242" s="303">
        <v>14.99</v>
      </c>
      <c r="F242" s="125">
        <v>750</v>
      </c>
      <c r="G242" s="125">
        <v>12</v>
      </c>
    </row>
    <row r="243" spans="1:7">
      <c r="A243" s="124" t="s">
        <v>317</v>
      </c>
      <c r="B243" s="125" t="s">
        <v>318</v>
      </c>
      <c r="C243" s="124">
        <v>2018</v>
      </c>
      <c r="D243" s="184">
        <v>60</v>
      </c>
      <c r="E243" s="303">
        <v>12.99</v>
      </c>
      <c r="F243" s="125">
        <v>750</v>
      </c>
      <c r="G243" s="125">
        <v>12</v>
      </c>
    </row>
    <row r="244" spans="1:7">
      <c r="A244" s="124" t="s">
        <v>317</v>
      </c>
      <c r="B244" s="125" t="s">
        <v>318</v>
      </c>
      <c r="C244" s="124">
        <v>2017</v>
      </c>
      <c r="D244" s="184">
        <v>60</v>
      </c>
      <c r="E244" s="303">
        <v>12.99</v>
      </c>
      <c r="F244" s="125">
        <v>750</v>
      </c>
      <c r="G244" s="125">
        <v>12</v>
      </c>
    </row>
    <row r="245" spans="1:7">
      <c r="A245" s="124" t="s">
        <v>319</v>
      </c>
      <c r="B245" s="125" t="s">
        <v>121</v>
      </c>
      <c r="C245" s="124" t="s">
        <v>8</v>
      </c>
      <c r="D245" s="184">
        <v>24</v>
      </c>
      <c r="E245" s="303">
        <v>4.99</v>
      </c>
      <c r="F245" s="125">
        <v>750</v>
      </c>
      <c r="G245" s="125">
        <v>12</v>
      </c>
    </row>
    <row r="246" spans="1:7">
      <c r="A246" s="124" t="s">
        <v>319</v>
      </c>
      <c r="B246" s="125" t="s">
        <v>12</v>
      </c>
      <c r="C246" s="124" t="s">
        <v>8</v>
      </c>
      <c r="D246" s="184">
        <v>48</v>
      </c>
      <c r="E246" s="303">
        <v>9.99</v>
      </c>
      <c r="F246" s="125">
        <v>750</v>
      </c>
      <c r="G246" s="125">
        <v>12</v>
      </c>
    </row>
    <row r="247" spans="1:7">
      <c r="A247" s="124" t="s">
        <v>319</v>
      </c>
      <c r="B247" s="125" t="s">
        <v>47</v>
      </c>
      <c r="C247" s="124" t="s">
        <v>8</v>
      </c>
      <c r="D247" s="184">
        <v>48</v>
      </c>
      <c r="E247" s="303">
        <v>9.99</v>
      </c>
      <c r="F247" s="125">
        <v>750</v>
      </c>
      <c r="G247" s="125">
        <v>12</v>
      </c>
    </row>
    <row r="248" spans="1:7">
      <c r="A248" s="124" t="s">
        <v>320</v>
      </c>
      <c r="B248" s="125" t="s">
        <v>321</v>
      </c>
      <c r="C248" s="124">
        <v>2016</v>
      </c>
      <c r="D248" s="184">
        <v>360</v>
      </c>
      <c r="E248" s="303">
        <v>49.99</v>
      </c>
      <c r="F248" s="125">
        <v>750</v>
      </c>
      <c r="G248" s="125">
        <v>12</v>
      </c>
    </row>
    <row r="249" spans="1:7">
      <c r="A249" s="124" t="s">
        <v>320</v>
      </c>
      <c r="B249" s="125" t="s">
        <v>322</v>
      </c>
      <c r="C249" s="124">
        <v>2016</v>
      </c>
      <c r="D249" s="184">
        <v>198</v>
      </c>
      <c r="E249" s="303">
        <v>24.99</v>
      </c>
      <c r="F249" s="125">
        <v>750</v>
      </c>
      <c r="G249" s="125">
        <v>12</v>
      </c>
    </row>
    <row r="250" spans="1:7">
      <c r="A250" s="124" t="s">
        <v>323</v>
      </c>
      <c r="B250" s="125" t="s">
        <v>121</v>
      </c>
      <c r="C250" s="124" t="s">
        <v>8</v>
      </c>
      <c r="D250" s="184">
        <v>72</v>
      </c>
      <c r="E250" s="303">
        <v>9.99</v>
      </c>
      <c r="F250" s="125">
        <v>750</v>
      </c>
      <c r="G250" s="125">
        <v>12</v>
      </c>
    </row>
    <row r="251" spans="1:7">
      <c r="A251" s="124" t="s">
        <v>323</v>
      </c>
      <c r="B251" s="125" t="s">
        <v>324</v>
      </c>
      <c r="C251" s="124">
        <v>2018</v>
      </c>
      <c r="D251" s="184">
        <v>60</v>
      </c>
      <c r="E251" s="303">
        <v>9.99</v>
      </c>
      <c r="F251" s="125">
        <v>750</v>
      </c>
      <c r="G251" s="125">
        <v>12</v>
      </c>
    </row>
    <row r="252" spans="1:7">
      <c r="A252" s="124" t="s">
        <v>325</v>
      </c>
      <c r="B252" s="125" t="s">
        <v>60</v>
      </c>
      <c r="C252" s="124" t="s">
        <v>8</v>
      </c>
      <c r="D252" s="184">
        <v>24</v>
      </c>
      <c r="E252" s="303">
        <v>2.99</v>
      </c>
      <c r="F252" s="125">
        <v>187</v>
      </c>
      <c r="G252" s="125">
        <v>12</v>
      </c>
    </row>
    <row r="253" spans="1:7">
      <c r="A253" s="124" t="s">
        <v>325</v>
      </c>
      <c r="B253" s="125" t="s">
        <v>63</v>
      </c>
      <c r="C253" s="124" t="s">
        <v>8</v>
      </c>
      <c r="D253" s="184">
        <v>24</v>
      </c>
      <c r="E253" s="303">
        <v>2.99</v>
      </c>
      <c r="F253" s="125">
        <v>187</v>
      </c>
      <c r="G253" s="125">
        <v>12</v>
      </c>
    </row>
    <row r="254" spans="1:7">
      <c r="A254" s="124" t="s">
        <v>325</v>
      </c>
      <c r="B254" s="125" t="s">
        <v>326</v>
      </c>
      <c r="C254" s="124" t="s">
        <v>8</v>
      </c>
      <c r="D254" s="184">
        <v>24</v>
      </c>
      <c r="E254" s="303">
        <v>2.99</v>
      </c>
      <c r="F254" s="125">
        <v>187</v>
      </c>
      <c r="G254" s="125">
        <v>12</v>
      </c>
    </row>
    <row r="255" spans="1:7">
      <c r="A255" s="124" t="s">
        <v>325</v>
      </c>
      <c r="B255" s="125" t="s">
        <v>326</v>
      </c>
      <c r="C255" s="124" t="s">
        <v>8</v>
      </c>
      <c r="D255" s="184">
        <v>24</v>
      </c>
      <c r="E255" s="303">
        <v>2.99</v>
      </c>
      <c r="F255" s="125">
        <v>187</v>
      </c>
      <c r="G255" s="125">
        <v>20</v>
      </c>
    </row>
    <row r="256" spans="1:7">
      <c r="A256" s="124" t="s">
        <v>325</v>
      </c>
      <c r="B256" s="125" t="s">
        <v>327</v>
      </c>
      <c r="C256" s="124" t="s">
        <v>8</v>
      </c>
      <c r="D256" s="184">
        <v>24</v>
      </c>
      <c r="E256" s="303">
        <v>2.99</v>
      </c>
      <c r="F256" s="125">
        <v>187</v>
      </c>
      <c r="G256" s="125">
        <v>20</v>
      </c>
    </row>
    <row r="257" spans="1:7">
      <c r="A257" s="124" t="s">
        <v>328</v>
      </c>
      <c r="B257" s="125" t="s">
        <v>116</v>
      </c>
      <c r="C257" s="124" t="s">
        <v>8</v>
      </c>
      <c r="D257" s="184">
        <v>160</v>
      </c>
      <c r="E257" s="303">
        <v>160</v>
      </c>
      <c r="F257" s="125" t="s">
        <v>329</v>
      </c>
      <c r="G257" s="125">
        <v>1</v>
      </c>
    </row>
    <row r="258" spans="1:7">
      <c r="A258" s="124" t="s">
        <v>328</v>
      </c>
      <c r="B258" s="125" t="s">
        <v>12</v>
      </c>
      <c r="C258" s="124" t="s">
        <v>8</v>
      </c>
      <c r="D258" s="184">
        <v>160</v>
      </c>
      <c r="E258" s="303">
        <v>160</v>
      </c>
      <c r="F258" s="125" t="s">
        <v>329</v>
      </c>
      <c r="G258" s="125">
        <v>1</v>
      </c>
    </row>
    <row r="259" spans="1:7">
      <c r="A259" s="124" t="s">
        <v>328</v>
      </c>
      <c r="B259" s="125" t="s">
        <v>330</v>
      </c>
      <c r="C259" s="124" t="s">
        <v>8</v>
      </c>
      <c r="D259" s="184">
        <v>160</v>
      </c>
      <c r="E259" s="303">
        <v>160</v>
      </c>
      <c r="F259" s="125" t="s">
        <v>329</v>
      </c>
      <c r="G259" s="125">
        <v>1</v>
      </c>
    </row>
    <row r="260" spans="1:7">
      <c r="A260" s="124" t="s">
        <v>328</v>
      </c>
      <c r="B260" s="125" t="s">
        <v>245</v>
      </c>
      <c r="C260" s="124" t="s">
        <v>8</v>
      </c>
      <c r="D260" s="184">
        <v>160</v>
      </c>
      <c r="E260" s="303">
        <v>160</v>
      </c>
      <c r="F260" s="125" t="s">
        <v>329</v>
      </c>
      <c r="G260" s="125">
        <v>1</v>
      </c>
    </row>
    <row r="261" spans="1:7">
      <c r="A261" s="124" t="s">
        <v>331</v>
      </c>
      <c r="B261" s="125" t="s">
        <v>332</v>
      </c>
      <c r="C261" s="124" t="s">
        <v>8</v>
      </c>
      <c r="D261" s="184">
        <v>90</v>
      </c>
      <c r="E261" s="303">
        <v>14.99</v>
      </c>
      <c r="F261" s="125">
        <v>750</v>
      </c>
      <c r="G261" s="125">
        <v>12</v>
      </c>
    </row>
    <row r="262" spans="1:7">
      <c r="A262" s="124" t="s">
        <v>333</v>
      </c>
      <c r="B262" s="125" t="s">
        <v>334</v>
      </c>
      <c r="C262" s="124">
        <v>2014</v>
      </c>
      <c r="D262" s="184">
        <v>60</v>
      </c>
      <c r="E262" s="303">
        <v>8.98</v>
      </c>
      <c r="F262" s="125">
        <v>750</v>
      </c>
      <c r="G262" s="125">
        <v>12</v>
      </c>
    </row>
    <row r="263" spans="1:7">
      <c r="A263" s="124" t="s">
        <v>335</v>
      </c>
      <c r="B263" s="125" t="s">
        <v>336</v>
      </c>
      <c r="C263" s="124" t="s">
        <v>8</v>
      </c>
      <c r="D263" s="184">
        <v>60</v>
      </c>
      <c r="E263" s="303">
        <v>8.98</v>
      </c>
      <c r="F263" s="125">
        <v>750</v>
      </c>
      <c r="G263" s="125">
        <v>12</v>
      </c>
    </row>
    <row r="264" spans="1:7">
      <c r="A264" s="124" t="s">
        <v>335</v>
      </c>
      <c r="B264" s="125" t="s">
        <v>337</v>
      </c>
      <c r="C264" s="124" t="s">
        <v>8</v>
      </c>
      <c r="D264" s="184">
        <v>60</v>
      </c>
      <c r="E264" s="303">
        <v>8.98</v>
      </c>
      <c r="F264" s="125">
        <v>750</v>
      </c>
      <c r="G264" s="125">
        <v>12</v>
      </c>
    </row>
    <row r="265" spans="1:7">
      <c r="A265" s="124" t="s">
        <v>335</v>
      </c>
      <c r="B265" s="125" t="s">
        <v>338</v>
      </c>
      <c r="C265" s="124" t="s">
        <v>8</v>
      </c>
      <c r="D265" s="184">
        <v>84</v>
      </c>
      <c r="E265" s="303">
        <v>13.98</v>
      </c>
      <c r="F265" s="125">
        <v>750</v>
      </c>
      <c r="G265" s="125">
        <v>12</v>
      </c>
    </row>
    <row r="266" spans="1:7">
      <c r="A266" s="124" t="s">
        <v>339</v>
      </c>
      <c r="B266" s="125" t="s">
        <v>340</v>
      </c>
      <c r="C266" s="124" t="s">
        <v>8</v>
      </c>
      <c r="D266" s="184">
        <v>96</v>
      </c>
      <c r="E266" s="303">
        <v>14.98</v>
      </c>
      <c r="F266" s="125">
        <v>750</v>
      </c>
      <c r="G266" s="125">
        <v>12</v>
      </c>
    </row>
    <row r="267" spans="1:7">
      <c r="A267" s="124" t="s">
        <v>1569</v>
      </c>
      <c r="B267" s="125" t="s">
        <v>155</v>
      </c>
      <c r="C267" s="124" t="s">
        <v>8</v>
      </c>
      <c r="D267" s="310"/>
      <c r="E267" s="125"/>
      <c r="F267" s="125">
        <v>750</v>
      </c>
      <c r="G267" s="125">
        <v>12</v>
      </c>
    </row>
    <row r="268" spans="1:7">
      <c r="A268" s="124" t="s">
        <v>341</v>
      </c>
      <c r="B268" s="125" t="s">
        <v>342</v>
      </c>
      <c r="C268" s="124" t="s">
        <v>8</v>
      </c>
      <c r="D268" s="184">
        <v>120</v>
      </c>
      <c r="E268" s="303">
        <v>17.989999999999998</v>
      </c>
      <c r="F268" s="125">
        <v>750</v>
      </c>
      <c r="G268" s="125">
        <v>12</v>
      </c>
    </row>
    <row r="269" spans="1:7">
      <c r="A269" s="124" t="s">
        <v>341</v>
      </c>
      <c r="B269" s="125" t="s">
        <v>343</v>
      </c>
      <c r="C269" s="124" t="s">
        <v>8</v>
      </c>
      <c r="D269" s="184">
        <v>144</v>
      </c>
      <c r="E269" s="303">
        <v>17.989999999999998</v>
      </c>
      <c r="F269" s="125">
        <v>750</v>
      </c>
      <c r="G269" s="125">
        <v>12</v>
      </c>
    </row>
    <row r="270" spans="1:7">
      <c r="A270" s="124" t="s">
        <v>344</v>
      </c>
      <c r="B270" s="125" t="s">
        <v>121</v>
      </c>
      <c r="C270" s="124" t="s">
        <v>8</v>
      </c>
      <c r="D270" s="184">
        <v>56</v>
      </c>
      <c r="E270" s="303">
        <v>6.99</v>
      </c>
      <c r="F270" s="125">
        <v>750</v>
      </c>
      <c r="G270" s="125">
        <v>12</v>
      </c>
    </row>
    <row r="271" spans="1:7">
      <c r="A271" s="124" t="s">
        <v>344</v>
      </c>
      <c r="B271" s="125" t="s">
        <v>121</v>
      </c>
      <c r="C271" s="124" t="s">
        <v>8</v>
      </c>
      <c r="D271" s="184">
        <v>42</v>
      </c>
      <c r="E271" s="303">
        <v>9.99</v>
      </c>
      <c r="F271" s="125">
        <v>1500</v>
      </c>
      <c r="G271" s="125">
        <v>6</v>
      </c>
    </row>
    <row r="272" spans="1:7">
      <c r="A272" s="124" t="s">
        <v>344</v>
      </c>
      <c r="B272" s="125" t="s">
        <v>116</v>
      </c>
      <c r="C272" s="124" t="s">
        <v>8</v>
      </c>
      <c r="D272" s="184">
        <v>56</v>
      </c>
      <c r="E272" s="303">
        <v>6.99</v>
      </c>
      <c r="F272" s="125">
        <v>750</v>
      </c>
      <c r="G272" s="125">
        <v>12</v>
      </c>
    </row>
    <row r="273" spans="1:7">
      <c r="A273" s="124" t="s">
        <v>344</v>
      </c>
      <c r="B273" s="125" t="s">
        <v>116</v>
      </c>
      <c r="C273" s="124" t="s">
        <v>8</v>
      </c>
      <c r="D273" s="184">
        <v>42</v>
      </c>
      <c r="E273" s="303">
        <v>9.99</v>
      </c>
      <c r="F273" s="125">
        <v>1500</v>
      </c>
      <c r="G273" s="125">
        <v>6</v>
      </c>
    </row>
    <row r="274" spans="1:7">
      <c r="A274" s="124" t="s">
        <v>344</v>
      </c>
      <c r="B274" s="125" t="s">
        <v>12</v>
      </c>
      <c r="C274" s="124" t="s">
        <v>8</v>
      </c>
      <c r="D274" s="184">
        <v>56</v>
      </c>
      <c r="E274" s="303">
        <v>6.99</v>
      </c>
      <c r="F274" s="125">
        <v>750</v>
      </c>
      <c r="G274" s="125">
        <v>12</v>
      </c>
    </row>
    <row r="275" spans="1:7">
      <c r="A275" s="124" t="s">
        <v>344</v>
      </c>
      <c r="B275" s="125" t="s">
        <v>12</v>
      </c>
      <c r="C275" s="124" t="s">
        <v>8</v>
      </c>
      <c r="D275" s="184">
        <v>42</v>
      </c>
      <c r="E275" s="303">
        <v>9.99</v>
      </c>
      <c r="F275" s="125">
        <v>1500</v>
      </c>
      <c r="G275" s="125">
        <v>6</v>
      </c>
    </row>
    <row r="276" spans="1:7">
      <c r="A276" s="124" t="s">
        <v>344</v>
      </c>
      <c r="B276" s="125" t="s">
        <v>345</v>
      </c>
      <c r="C276" s="124" t="s">
        <v>8</v>
      </c>
      <c r="D276" s="184">
        <v>56</v>
      </c>
      <c r="E276" s="303">
        <v>6.99</v>
      </c>
      <c r="F276" s="125">
        <v>750</v>
      </c>
      <c r="G276" s="125">
        <v>12</v>
      </c>
    </row>
    <row r="277" spans="1:7">
      <c r="A277" s="124" t="s">
        <v>344</v>
      </c>
      <c r="B277" s="125" t="s">
        <v>345</v>
      </c>
      <c r="C277" s="124" t="s">
        <v>8</v>
      </c>
      <c r="D277" s="184">
        <v>42</v>
      </c>
      <c r="E277" s="303">
        <v>9.99</v>
      </c>
      <c r="F277" s="125">
        <v>1500</v>
      </c>
      <c r="G277" s="125">
        <v>6</v>
      </c>
    </row>
    <row r="278" spans="1:7">
      <c r="A278" s="124" t="s">
        <v>346</v>
      </c>
      <c r="B278" s="125" t="s">
        <v>347</v>
      </c>
      <c r="C278" s="124" t="s">
        <v>8</v>
      </c>
      <c r="D278" s="184">
        <v>90</v>
      </c>
      <c r="E278" s="303">
        <v>14.99</v>
      </c>
      <c r="F278" s="125">
        <v>750</v>
      </c>
      <c r="G278" s="125">
        <v>12</v>
      </c>
    </row>
    <row r="593" s="9" customFormat="1"/>
    <row r="594" s="9" customFormat="1"/>
    <row r="595" s="9" customFormat="1"/>
    <row r="596" s="9" customFormat="1"/>
    <row r="597" s="9" customFormat="1"/>
    <row r="598" s="9" customFormat="1"/>
    <row r="599" s="9" customFormat="1"/>
    <row r="600" s="9" customFormat="1"/>
    <row r="601" s="9" customFormat="1"/>
    <row r="602" s="9" customFormat="1"/>
    <row r="603" s="9" customFormat="1"/>
    <row r="604" s="9" customFormat="1"/>
    <row r="605" s="9" customFormat="1"/>
    <row r="606" s="9" customFormat="1"/>
    <row r="607" s="9" customFormat="1"/>
    <row r="608" s="9" customFormat="1"/>
    <row r="609" s="9" customFormat="1"/>
    <row r="610" s="9" customFormat="1"/>
    <row r="611" s="9" customFormat="1"/>
    <row r="612" s="9" customFormat="1"/>
    <row r="613" s="9" customFormat="1"/>
    <row r="614" s="9" customFormat="1"/>
    <row r="615" s="9" customFormat="1"/>
    <row r="616" s="9" customFormat="1"/>
    <row r="617" s="9" customFormat="1"/>
    <row r="618" s="9" customFormat="1"/>
    <row r="619" s="9" customFormat="1"/>
    <row r="620" s="9" customFormat="1"/>
    <row r="621" s="9" customFormat="1"/>
    <row r="622" s="9" customFormat="1"/>
    <row r="623" s="9" customFormat="1"/>
    <row r="624" s="9" customFormat="1"/>
    <row r="625" s="9" customFormat="1"/>
    <row r="626" s="9" customFormat="1"/>
    <row r="627" s="9" customFormat="1"/>
    <row r="628" s="9" customFormat="1"/>
    <row r="629" s="9" customFormat="1"/>
    <row r="630" s="9" customFormat="1"/>
    <row r="631" s="9" customFormat="1"/>
    <row r="632" s="9" customFormat="1"/>
    <row r="633" s="9" customFormat="1"/>
    <row r="634" s="9" customFormat="1"/>
    <row r="635" s="9" customFormat="1"/>
    <row r="636" s="9" customFormat="1"/>
    <row r="637" s="9" customFormat="1"/>
    <row r="638" s="9" customFormat="1"/>
    <row r="639" s="9" customFormat="1"/>
    <row r="640" s="9" customFormat="1"/>
    <row r="641" s="9" customFormat="1"/>
    <row r="642" s="9" customFormat="1"/>
    <row r="643" s="9" customFormat="1"/>
    <row r="644" s="9" customFormat="1"/>
    <row r="645" s="9" customFormat="1"/>
    <row r="646" s="9" customFormat="1"/>
    <row r="647" s="9" customFormat="1"/>
    <row r="648" s="9" customFormat="1"/>
    <row r="649" s="9" customFormat="1"/>
    <row r="650" s="9" customFormat="1"/>
    <row r="651" s="9" customFormat="1"/>
    <row r="652" s="9" customFormat="1"/>
    <row r="653" s="9" customFormat="1"/>
    <row r="654" s="9" customFormat="1"/>
    <row r="655" s="9" customFormat="1"/>
    <row r="656" s="9" customFormat="1"/>
    <row r="657" s="9" customFormat="1"/>
    <row r="658" s="9" customFormat="1"/>
    <row r="659" s="9" customFormat="1"/>
    <row r="660" s="9" customFormat="1"/>
    <row r="661" s="9" customFormat="1"/>
    <row r="662" s="9" customFormat="1"/>
    <row r="663" s="9" customFormat="1"/>
    <row r="664" s="9" customFormat="1"/>
    <row r="665" s="9" customFormat="1"/>
    <row r="666" s="9" customFormat="1"/>
    <row r="667" s="9" customFormat="1"/>
    <row r="668" s="9" customFormat="1"/>
    <row r="669" s="9" customFormat="1"/>
    <row r="670" s="9" customFormat="1"/>
    <row r="671" s="9" customFormat="1"/>
    <row r="672" s="9" customFormat="1"/>
    <row r="673" s="9" customFormat="1"/>
    <row r="674" s="9" customFormat="1"/>
    <row r="675" s="9" customFormat="1"/>
    <row r="676" s="9" customFormat="1"/>
    <row r="677" s="9" customFormat="1"/>
    <row r="678" s="9" customFormat="1"/>
    <row r="679" s="9" customFormat="1"/>
    <row r="680" s="9" customFormat="1"/>
    <row r="681" s="9" customFormat="1"/>
    <row r="682" s="9" customFormat="1"/>
    <row r="683" s="9" customFormat="1"/>
    <row r="684" s="9" customFormat="1"/>
    <row r="685" s="9" customFormat="1"/>
    <row r="686" s="9" customFormat="1"/>
    <row r="687" s="9" customFormat="1"/>
    <row r="688" s="9" customFormat="1"/>
    <row r="689" s="9" customFormat="1"/>
    <row r="690" s="9" customFormat="1"/>
    <row r="691" s="9" customFormat="1"/>
    <row r="692" s="9" customFormat="1"/>
    <row r="693" s="9" customFormat="1"/>
    <row r="694" s="9" customFormat="1"/>
    <row r="695" s="9" customFormat="1"/>
    <row r="696" s="9" customFormat="1"/>
    <row r="697" s="9" customFormat="1"/>
    <row r="698" s="9" customFormat="1"/>
    <row r="699" s="9" customFormat="1"/>
    <row r="700" s="9" customFormat="1"/>
    <row r="701" s="9" customFormat="1"/>
    <row r="702" s="9" customFormat="1"/>
    <row r="703" s="9" customFormat="1"/>
    <row r="704" s="9" customFormat="1"/>
    <row r="705" s="9" customFormat="1"/>
    <row r="706" s="9" customFormat="1"/>
    <row r="707" s="9" customFormat="1"/>
    <row r="708" s="9" customFormat="1"/>
    <row r="709" s="9" customFormat="1"/>
    <row r="710" s="9" customFormat="1"/>
    <row r="711" s="9" customFormat="1"/>
    <row r="712" s="9" customFormat="1"/>
    <row r="713" s="9" customFormat="1"/>
    <row r="714" s="9" customFormat="1"/>
    <row r="715" s="9" customFormat="1"/>
    <row r="716" s="9" customFormat="1"/>
    <row r="717" s="9" customFormat="1"/>
    <row r="718" s="9" customFormat="1"/>
    <row r="719" s="9" customFormat="1"/>
    <row r="720" s="9" customFormat="1"/>
    <row r="721" s="9" customFormat="1"/>
    <row r="722" s="9" customFormat="1"/>
    <row r="723" s="9" customFormat="1"/>
    <row r="724" s="9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workbookViewId="0">
      <selection activeCell="A4" sqref="A4"/>
    </sheetView>
  </sheetViews>
  <sheetFormatPr defaultRowHeight="15"/>
  <cols>
    <col min="1" max="1" width="53.796875" bestFit="1" customWidth="1"/>
    <col min="2" max="2" width="15.09765625" bestFit="1" customWidth="1"/>
    <col min="5" max="5" width="8.796875" style="36"/>
  </cols>
  <sheetData>
    <row r="1" spans="1:6">
      <c r="A1" s="1" t="s">
        <v>348</v>
      </c>
    </row>
    <row r="2" spans="1:6">
      <c r="A2" s="9"/>
      <c r="B2" s="9"/>
      <c r="C2" s="9"/>
      <c r="D2" s="9"/>
      <c r="E2" s="48" t="s">
        <v>349</v>
      </c>
    </row>
    <row r="3" spans="1:6" ht="29.65" customHeight="1">
      <c r="A3" s="186" t="s">
        <v>350</v>
      </c>
      <c r="B3" s="187"/>
      <c r="C3" s="187" t="s">
        <v>351</v>
      </c>
      <c r="D3" s="187"/>
      <c r="E3" s="188" t="s">
        <v>352</v>
      </c>
    </row>
    <row r="4" spans="1:6" ht="34.15" customHeight="1">
      <c r="A4" s="189" t="s">
        <v>353</v>
      </c>
      <c r="B4" s="187" t="s">
        <v>354</v>
      </c>
      <c r="C4" s="190" t="s">
        <v>355</v>
      </c>
      <c r="D4" s="190" t="s">
        <v>356</v>
      </c>
      <c r="E4" s="191">
        <v>105.59</v>
      </c>
      <c r="F4" s="192" t="s">
        <v>357</v>
      </c>
    </row>
    <row r="5" spans="1:6" ht="34.15" customHeight="1">
      <c r="A5" s="193" t="s">
        <v>358</v>
      </c>
      <c r="B5" s="187" t="s">
        <v>354</v>
      </c>
      <c r="C5" s="194" t="s">
        <v>355</v>
      </c>
      <c r="D5" s="187" t="s">
        <v>356</v>
      </c>
      <c r="E5" s="188">
        <v>81.59</v>
      </c>
      <c r="F5" s="195">
        <v>116496</v>
      </c>
    </row>
    <row r="6" spans="1:6" ht="34.15" customHeight="1">
      <c r="A6" s="193" t="s">
        <v>359</v>
      </c>
      <c r="B6" s="187" t="s">
        <v>354</v>
      </c>
      <c r="C6" s="194" t="s">
        <v>355</v>
      </c>
      <c r="D6" s="187" t="s">
        <v>356</v>
      </c>
      <c r="E6" s="188">
        <v>55.09</v>
      </c>
      <c r="F6" s="195">
        <v>58568</v>
      </c>
    </row>
    <row r="7" spans="1:6" ht="34.15" customHeight="1">
      <c r="A7" s="193" t="s">
        <v>360</v>
      </c>
      <c r="B7" s="187" t="s">
        <v>354</v>
      </c>
      <c r="C7" s="194" t="s">
        <v>355</v>
      </c>
      <c r="D7" s="187" t="s">
        <v>356</v>
      </c>
      <c r="E7" s="188">
        <v>55.09</v>
      </c>
      <c r="F7" s="196">
        <v>110420</v>
      </c>
    </row>
    <row r="8" spans="1:6" ht="34.15" customHeight="1">
      <c r="A8" s="193" t="s">
        <v>361</v>
      </c>
      <c r="B8" s="187" t="s">
        <v>362</v>
      </c>
      <c r="C8" s="194" t="s">
        <v>355</v>
      </c>
      <c r="D8" s="187" t="s">
        <v>356</v>
      </c>
      <c r="E8" s="188">
        <v>58.09</v>
      </c>
      <c r="F8" s="195">
        <v>116497</v>
      </c>
    </row>
    <row r="9" spans="1:6" ht="34.15" customHeight="1">
      <c r="A9" s="193" t="s">
        <v>363</v>
      </c>
      <c r="B9" s="187" t="s">
        <v>362</v>
      </c>
      <c r="C9" s="194" t="s">
        <v>355</v>
      </c>
      <c r="D9" s="187" t="s">
        <v>364</v>
      </c>
      <c r="E9" s="188">
        <v>45.09</v>
      </c>
      <c r="F9" s="195" t="s">
        <v>357</v>
      </c>
    </row>
    <row r="10" spans="1:6" ht="34.15" customHeight="1">
      <c r="A10" s="193" t="s">
        <v>365</v>
      </c>
      <c r="B10" s="187" t="s">
        <v>354</v>
      </c>
      <c r="C10" s="194" t="s">
        <v>355</v>
      </c>
      <c r="D10" s="187" t="s">
        <v>356</v>
      </c>
      <c r="E10" s="188">
        <v>55.09</v>
      </c>
      <c r="F10" s="195" t="s">
        <v>357</v>
      </c>
    </row>
    <row r="11" spans="1:6" ht="34.15" customHeight="1">
      <c r="A11" s="197" t="s">
        <v>366</v>
      </c>
      <c r="B11" s="187" t="s">
        <v>354</v>
      </c>
      <c r="C11" s="194" t="s">
        <v>355</v>
      </c>
      <c r="D11" s="187" t="s">
        <v>356</v>
      </c>
      <c r="E11" s="188">
        <v>65.14</v>
      </c>
      <c r="F11" s="196" t="s">
        <v>357</v>
      </c>
    </row>
    <row r="12" spans="1:6" ht="34.15" customHeight="1">
      <c r="A12" s="189" t="s">
        <v>367</v>
      </c>
      <c r="B12" s="187" t="s">
        <v>354</v>
      </c>
      <c r="C12" s="190" t="s">
        <v>368</v>
      </c>
      <c r="D12" s="190" t="s">
        <v>356</v>
      </c>
      <c r="E12" s="191">
        <v>88.59</v>
      </c>
      <c r="F12" s="192" t="s">
        <v>357</v>
      </c>
    </row>
    <row r="13" spans="1:6" ht="34.15" customHeight="1">
      <c r="A13" s="198" t="s">
        <v>369</v>
      </c>
      <c r="B13" s="187" t="s">
        <v>354</v>
      </c>
      <c r="C13" s="194" t="s">
        <v>355</v>
      </c>
      <c r="D13" s="187" t="s">
        <v>356</v>
      </c>
      <c r="E13" s="188">
        <v>61.59</v>
      </c>
      <c r="F13" s="195">
        <v>113404</v>
      </c>
    </row>
    <row r="14" spans="1:6" ht="34.15" customHeight="1">
      <c r="A14" s="193" t="s">
        <v>370</v>
      </c>
      <c r="B14" s="187" t="s">
        <v>362</v>
      </c>
      <c r="C14" s="194" t="s">
        <v>355</v>
      </c>
      <c r="D14" s="187" t="s">
        <v>356</v>
      </c>
      <c r="E14" s="188">
        <v>65.14</v>
      </c>
      <c r="F14" s="195">
        <v>113405</v>
      </c>
    </row>
    <row r="15" spans="1:6" ht="34.15" customHeight="1">
      <c r="A15" s="189" t="s">
        <v>371</v>
      </c>
      <c r="B15" s="187" t="s">
        <v>354</v>
      </c>
      <c r="C15" s="190" t="s">
        <v>355</v>
      </c>
      <c r="D15" s="190" t="s">
        <v>356</v>
      </c>
      <c r="E15" s="188">
        <v>65.14</v>
      </c>
      <c r="F15" s="192" t="s">
        <v>357</v>
      </c>
    </row>
    <row r="16" spans="1:6" ht="34.15" customHeight="1">
      <c r="A16" s="189" t="s">
        <v>372</v>
      </c>
      <c r="B16" s="187" t="s">
        <v>354</v>
      </c>
      <c r="C16" s="190" t="s">
        <v>355</v>
      </c>
      <c r="D16" s="190" t="s">
        <v>356</v>
      </c>
      <c r="E16" s="188">
        <v>65.14</v>
      </c>
      <c r="F16" s="192" t="s">
        <v>357</v>
      </c>
    </row>
    <row r="17" spans="1:6" ht="34.15" customHeight="1">
      <c r="A17" s="189" t="s">
        <v>373</v>
      </c>
      <c r="B17" s="187" t="s">
        <v>354</v>
      </c>
      <c r="C17" s="190" t="s">
        <v>355</v>
      </c>
      <c r="D17" s="190" t="s">
        <v>356</v>
      </c>
      <c r="E17" s="188">
        <v>71.94</v>
      </c>
      <c r="F17" s="192" t="s">
        <v>357</v>
      </c>
    </row>
    <row r="18" spans="1:6" ht="34.15" customHeight="1">
      <c r="A18" s="199" t="s">
        <v>374</v>
      </c>
      <c r="B18" s="187" t="s">
        <v>362</v>
      </c>
      <c r="C18" s="190" t="s">
        <v>355</v>
      </c>
      <c r="D18" s="190" t="s">
        <v>356</v>
      </c>
      <c r="E18" s="191">
        <v>58.99</v>
      </c>
      <c r="F18" s="192" t="s">
        <v>357</v>
      </c>
    </row>
    <row r="19" spans="1:6" ht="34.15" customHeight="1">
      <c r="A19" s="199" t="s">
        <v>375</v>
      </c>
      <c r="B19" s="187" t="s">
        <v>354</v>
      </c>
      <c r="C19" s="190" t="s">
        <v>355</v>
      </c>
      <c r="D19" s="190" t="s">
        <v>356</v>
      </c>
      <c r="E19" s="191">
        <v>58.99</v>
      </c>
      <c r="F19" s="192" t="s">
        <v>357</v>
      </c>
    </row>
    <row r="20" spans="1:6" ht="34.15" customHeight="1">
      <c r="A20" s="199" t="s">
        <v>376</v>
      </c>
      <c r="B20" s="187" t="s">
        <v>354</v>
      </c>
      <c r="C20" s="190" t="s">
        <v>8</v>
      </c>
      <c r="D20" s="190" t="s">
        <v>356</v>
      </c>
      <c r="E20" s="191">
        <v>62.59</v>
      </c>
      <c r="F20" s="192">
        <v>123406</v>
      </c>
    </row>
    <row r="21" spans="1:6" ht="34.15" customHeight="1">
      <c r="A21" s="193" t="s">
        <v>377</v>
      </c>
      <c r="B21" s="187" t="s">
        <v>354</v>
      </c>
      <c r="C21" s="194" t="s">
        <v>355</v>
      </c>
      <c r="D21" s="187" t="s">
        <v>356</v>
      </c>
      <c r="E21" s="188">
        <v>67.09</v>
      </c>
      <c r="F21" s="195">
        <v>52150</v>
      </c>
    </row>
    <row r="22" spans="1:6" ht="34.15" customHeight="1">
      <c r="A22" s="193" t="s">
        <v>378</v>
      </c>
      <c r="B22" s="187" t="s">
        <v>354</v>
      </c>
      <c r="C22" s="194" t="s">
        <v>355</v>
      </c>
      <c r="D22" s="187" t="s">
        <v>356</v>
      </c>
      <c r="E22" s="188">
        <v>47</v>
      </c>
      <c r="F22" s="195">
        <v>113406</v>
      </c>
    </row>
    <row r="23" spans="1:6" ht="34.15" customHeight="1">
      <c r="A23" s="200" t="s">
        <v>379</v>
      </c>
      <c r="B23" s="187" t="s">
        <v>354</v>
      </c>
      <c r="C23" s="194" t="s">
        <v>355</v>
      </c>
      <c r="D23" s="187" t="s">
        <v>380</v>
      </c>
      <c r="E23" s="188">
        <v>73.09</v>
      </c>
      <c r="F23" s="195" t="s">
        <v>357</v>
      </c>
    </row>
    <row r="24" spans="1:6" ht="34.15" customHeight="1">
      <c r="A24" s="199" t="s">
        <v>381</v>
      </c>
      <c r="B24" s="187" t="s">
        <v>354</v>
      </c>
      <c r="C24" s="190" t="s">
        <v>355</v>
      </c>
      <c r="D24" s="190" t="s">
        <v>356</v>
      </c>
      <c r="E24" s="191">
        <v>56.19</v>
      </c>
      <c r="F24" s="192">
        <v>123066</v>
      </c>
    </row>
    <row r="25" spans="1:6" ht="34.15" customHeight="1">
      <c r="A25" s="199" t="s">
        <v>382</v>
      </c>
      <c r="B25" s="187" t="s">
        <v>362</v>
      </c>
      <c r="C25" s="190" t="s">
        <v>355</v>
      </c>
      <c r="D25" s="190" t="s">
        <v>356</v>
      </c>
      <c r="E25" s="191">
        <v>59.79</v>
      </c>
      <c r="F25" s="192">
        <v>123067</v>
      </c>
    </row>
    <row r="26" spans="1:6" ht="34.15" customHeight="1">
      <c r="A26" s="199" t="s">
        <v>383</v>
      </c>
      <c r="B26" s="187" t="s">
        <v>354</v>
      </c>
      <c r="C26" s="190" t="s">
        <v>355</v>
      </c>
      <c r="D26" s="190" t="s">
        <v>356</v>
      </c>
      <c r="E26" s="191">
        <v>56.19</v>
      </c>
      <c r="F26" s="192">
        <v>123069</v>
      </c>
    </row>
    <row r="27" spans="1:6" ht="34.15" customHeight="1">
      <c r="A27" s="193" t="s">
        <v>384</v>
      </c>
      <c r="B27" s="187" t="s">
        <v>354</v>
      </c>
      <c r="C27" s="194" t="s">
        <v>355</v>
      </c>
      <c r="D27" s="187" t="s">
        <v>356</v>
      </c>
      <c r="E27" s="188">
        <v>94.59</v>
      </c>
      <c r="F27" s="201" t="s">
        <v>385</v>
      </c>
    </row>
    <row r="28" spans="1:6" ht="34.15" customHeight="1">
      <c r="A28" s="202" t="s">
        <v>386</v>
      </c>
      <c r="B28" s="187" t="s">
        <v>387</v>
      </c>
      <c r="C28" s="194" t="s">
        <v>8</v>
      </c>
      <c r="D28" s="187" t="s">
        <v>356</v>
      </c>
      <c r="E28" s="188">
        <v>71.040000000000006</v>
      </c>
      <c r="F28" s="196">
        <v>129702</v>
      </c>
    </row>
    <row r="29" spans="1:6" ht="34.15" customHeight="1">
      <c r="A29" s="200" t="s">
        <v>388</v>
      </c>
      <c r="B29" s="187" t="s">
        <v>354</v>
      </c>
      <c r="C29" s="194" t="s">
        <v>355</v>
      </c>
      <c r="D29" s="187" t="s">
        <v>356</v>
      </c>
      <c r="E29" s="188">
        <v>86.79</v>
      </c>
      <c r="F29" s="195" t="s">
        <v>357</v>
      </c>
    </row>
    <row r="30" spans="1:6" ht="34.15" customHeight="1">
      <c r="A30" s="189" t="s">
        <v>389</v>
      </c>
      <c r="B30" s="187" t="s">
        <v>362</v>
      </c>
      <c r="C30" s="190" t="s">
        <v>355</v>
      </c>
      <c r="D30" s="190" t="s">
        <v>390</v>
      </c>
      <c r="E30" s="191">
        <v>91.29</v>
      </c>
      <c r="F30" s="192" t="s">
        <v>357</v>
      </c>
    </row>
    <row r="31" spans="1:6" ht="34.15" customHeight="1">
      <c r="A31" s="189" t="s">
        <v>389</v>
      </c>
      <c r="B31" s="187" t="s">
        <v>362</v>
      </c>
      <c r="C31" s="190" t="s">
        <v>355</v>
      </c>
      <c r="D31" s="190" t="s">
        <v>391</v>
      </c>
      <c r="E31" s="191">
        <v>63.09</v>
      </c>
      <c r="F31" s="192" t="s">
        <v>357</v>
      </c>
    </row>
    <row r="32" spans="1:6" ht="34.15" customHeight="1">
      <c r="A32" s="189" t="s">
        <v>392</v>
      </c>
      <c r="B32" s="187" t="s">
        <v>354</v>
      </c>
      <c r="C32" s="190" t="s">
        <v>355</v>
      </c>
      <c r="D32" s="190" t="s">
        <v>393</v>
      </c>
      <c r="E32" s="191">
        <v>95.09</v>
      </c>
      <c r="F32" s="192" t="s">
        <v>357</v>
      </c>
    </row>
    <row r="33" spans="1:6" ht="31.15" customHeight="1">
      <c r="A33" s="193" t="s">
        <v>394</v>
      </c>
      <c r="B33" s="187" t="s">
        <v>395</v>
      </c>
      <c r="C33" s="194" t="s">
        <v>355</v>
      </c>
      <c r="D33" s="187" t="s">
        <v>390</v>
      </c>
      <c r="E33" s="188">
        <v>53.49</v>
      </c>
      <c r="F33" s="196" t="s">
        <v>396</v>
      </c>
    </row>
    <row r="34" spans="1:6" ht="34.15" customHeight="1">
      <c r="A34" s="193" t="s">
        <v>397</v>
      </c>
      <c r="B34" s="187" t="s">
        <v>387</v>
      </c>
      <c r="C34" s="194" t="s">
        <v>355</v>
      </c>
      <c r="D34" s="187" t="s">
        <v>390</v>
      </c>
      <c r="E34" s="188">
        <v>54.09</v>
      </c>
      <c r="F34" s="196">
        <v>104399</v>
      </c>
    </row>
    <row r="35" spans="1:6" ht="34.15" customHeight="1">
      <c r="A35" s="189" t="s">
        <v>398</v>
      </c>
      <c r="B35" s="187" t="s">
        <v>179</v>
      </c>
      <c r="C35" s="190" t="s">
        <v>355</v>
      </c>
      <c r="D35" s="190" t="s">
        <v>356</v>
      </c>
      <c r="E35" s="191">
        <v>78.69</v>
      </c>
      <c r="F35" s="192" t="s">
        <v>357</v>
      </c>
    </row>
    <row r="36" spans="1:6" ht="34.15" customHeight="1">
      <c r="A36" s="189" t="s">
        <v>399</v>
      </c>
      <c r="B36" s="187" t="s">
        <v>354</v>
      </c>
      <c r="C36" s="190" t="s">
        <v>8</v>
      </c>
      <c r="D36" s="190" t="s">
        <v>391</v>
      </c>
      <c r="E36" s="191">
        <v>63.09</v>
      </c>
      <c r="F36" s="192" t="s">
        <v>357</v>
      </c>
    </row>
    <row r="37" spans="1:6" ht="34.15" customHeight="1">
      <c r="A37" s="199" t="s">
        <v>400</v>
      </c>
      <c r="B37" s="187" t="s">
        <v>362</v>
      </c>
      <c r="C37" s="190" t="s">
        <v>355</v>
      </c>
      <c r="D37" s="190" t="s">
        <v>356</v>
      </c>
      <c r="E37" s="191">
        <v>93.09</v>
      </c>
      <c r="F37" s="192" t="s">
        <v>357</v>
      </c>
    </row>
    <row r="38" spans="1:6" ht="34.15" customHeight="1">
      <c r="A38" s="199" t="s">
        <v>401</v>
      </c>
      <c r="B38" s="203" t="s">
        <v>402</v>
      </c>
      <c r="C38" s="190" t="s">
        <v>355</v>
      </c>
      <c r="D38" s="190" t="s">
        <v>390</v>
      </c>
      <c r="E38" s="191">
        <v>75.09</v>
      </c>
      <c r="F38" s="192">
        <v>136447</v>
      </c>
    </row>
    <row r="39" spans="1:6" ht="34.15" customHeight="1">
      <c r="A39" s="199" t="s">
        <v>403</v>
      </c>
      <c r="B39" s="187" t="s">
        <v>404</v>
      </c>
      <c r="C39" s="190" t="s">
        <v>355</v>
      </c>
      <c r="D39" s="190" t="s">
        <v>356</v>
      </c>
      <c r="E39" s="191">
        <v>90.09</v>
      </c>
      <c r="F39" s="192" t="s">
        <v>357</v>
      </c>
    </row>
    <row r="40" spans="1:6" ht="34.15" customHeight="1">
      <c r="A40" s="193" t="s">
        <v>405</v>
      </c>
      <c r="B40" s="187" t="s">
        <v>354</v>
      </c>
      <c r="C40" s="194" t="s">
        <v>355</v>
      </c>
      <c r="D40" s="187" t="s">
        <v>356</v>
      </c>
      <c r="E40" s="188">
        <v>50</v>
      </c>
      <c r="F40" s="195">
        <v>113407</v>
      </c>
    </row>
    <row r="41" spans="1:6" ht="34.15" customHeight="1">
      <c r="A41" s="199" t="s">
        <v>406</v>
      </c>
      <c r="B41" s="203" t="s">
        <v>354</v>
      </c>
      <c r="C41" s="190" t="s">
        <v>355</v>
      </c>
      <c r="D41" s="190" t="s">
        <v>356</v>
      </c>
      <c r="E41" s="191">
        <v>57.99</v>
      </c>
      <c r="F41" s="192">
        <v>123060</v>
      </c>
    </row>
    <row r="42" spans="1:6" ht="34.15" customHeight="1">
      <c r="A42" s="200" t="s">
        <v>407</v>
      </c>
      <c r="B42" s="187" t="s">
        <v>354</v>
      </c>
      <c r="C42" s="194" t="s">
        <v>355</v>
      </c>
      <c r="D42" s="187" t="s">
        <v>408</v>
      </c>
      <c r="E42" s="188">
        <v>91.09</v>
      </c>
      <c r="F42" s="195" t="s">
        <v>357</v>
      </c>
    </row>
    <row r="43" spans="1:6" ht="34.15" customHeight="1">
      <c r="A43" s="193" t="s">
        <v>409</v>
      </c>
      <c r="B43" s="187" t="s">
        <v>354</v>
      </c>
      <c r="C43" s="194" t="s">
        <v>355</v>
      </c>
      <c r="D43" s="187" t="s">
        <v>356</v>
      </c>
      <c r="E43" s="188">
        <v>87.09</v>
      </c>
      <c r="F43" s="195" t="s">
        <v>357</v>
      </c>
    </row>
    <row r="44" spans="1:6" ht="34.15" customHeight="1">
      <c r="A44" s="189" t="s">
        <v>410</v>
      </c>
      <c r="B44" s="187" t="s">
        <v>362</v>
      </c>
      <c r="C44" s="190" t="s">
        <v>8</v>
      </c>
      <c r="D44" s="190" t="s">
        <v>411</v>
      </c>
      <c r="E44" s="191">
        <v>79.59</v>
      </c>
      <c r="F44" s="192" t="s">
        <v>357</v>
      </c>
    </row>
    <row r="45" spans="1:6" ht="15.75">
      <c r="A45" s="189" t="s">
        <v>412</v>
      </c>
      <c r="B45" s="187" t="s">
        <v>354</v>
      </c>
      <c r="C45" s="190" t="s">
        <v>355</v>
      </c>
      <c r="D45" s="190" t="s">
        <v>413</v>
      </c>
      <c r="E45" s="191">
        <v>69.239999999999995</v>
      </c>
      <c r="F45" s="192" t="s">
        <v>357</v>
      </c>
    </row>
    <row r="46" spans="1:6" ht="15.75">
      <c r="A46" s="189" t="s">
        <v>412</v>
      </c>
      <c r="B46" s="187" t="s">
        <v>354</v>
      </c>
      <c r="C46" s="190" t="s">
        <v>355</v>
      </c>
      <c r="D46" s="190" t="s">
        <v>414</v>
      </c>
      <c r="E46" s="191">
        <v>70</v>
      </c>
      <c r="F46" s="58"/>
    </row>
    <row r="47" spans="1:6" ht="15.75">
      <c r="A47" s="204" t="s">
        <v>415</v>
      </c>
      <c r="B47" s="204"/>
      <c r="C47" s="205" t="s">
        <v>355</v>
      </c>
      <c r="D47" s="205" t="s">
        <v>416</v>
      </c>
      <c r="E47" s="206">
        <v>59.09</v>
      </c>
    </row>
    <row r="48" spans="1:6" ht="15.75">
      <c r="A48" s="204" t="s">
        <v>417</v>
      </c>
      <c r="B48" s="204"/>
      <c r="C48" s="205" t="s">
        <v>355</v>
      </c>
      <c r="D48" s="205" t="s">
        <v>416</v>
      </c>
      <c r="E48" s="206">
        <v>83.09</v>
      </c>
    </row>
    <row r="49" spans="1:5" ht="15.75">
      <c r="A49" s="204" t="s">
        <v>418</v>
      </c>
      <c r="B49" s="204"/>
      <c r="C49" s="205" t="s">
        <v>355</v>
      </c>
      <c r="D49" s="205" t="s">
        <v>416</v>
      </c>
      <c r="E49" s="206">
        <v>83.09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1"/>
  <sheetViews>
    <sheetView workbookViewId="0">
      <selection sqref="A1:C1"/>
    </sheetView>
  </sheetViews>
  <sheetFormatPr defaultColWidth="12.19921875" defaultRowHeight="18" customHeight="1"/>
  <cols>
    <col min="1" max="1" width="13.09765625" style="1" customWidth="1"/>
    <col min="2" max="2" width="59.8984375" style="1" bestFit="1" customWidth="1"/>
    <col min="3" max="256" width="12.19921875" style="1" customWidth="1"/>
  </cols>
  <sheetData>
    <row r="1" spans="1:256" ht="27" customHeight="1">
      <c r="A1" s="245" t="s">
        <v>419</v>
      </c>
      <c r="B1" s="245" t="s">
        <v>420</v>
      </c>
      <c r="C1" s="246" t="s">
        <v>352</v>
      </c>
      <c r="IT1"/>
      <c r="IU1"/>
      <c r="IV1"/>
    </row>
    <row r="2" spans="1:256" ht="20.65" customHeight="1">
      <c r="A2" s="70" t="s">
        <v>421</v>
      </c>
      <c r="B2" s="70" t="s">
        <v>422</v>
      </c>
      <c r="C2" s="71">
        <v>15.19</v>
      </c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customHeight="1">
      <c r="A3" s="70" t="s">
        <v>423</v>
      </c>
      <c r="B3" s="70" t="s">
        <v>424</v>
      </c>
      <c r="C3" s="71">
        <v>13.59</v>
      </c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149999999999999" customHeight="1">
      <c r="A4" s="70" t="s">
        <v>425</v>
      </c>
      <c r="B4" s="70" t="s">
        <v>426</v>
      </c>
      <c r="C4" s="71">
        <v>23.19</v>
      </c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149999999999999" customHeight="1">
      <c r="A5" s="72" t="s">
        <v>427</v>
      </c>
      <c r="B5" s="70" t="s">
        <v>428</v>
      </c>
      <c r="C5" s="71">
        <v>13.591999999999999</v>
      </c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149999999999999" customHeight="1">
      <c r="A6" s="72" t="s">
        <v>429</v>
      </c>
      <c r="B6" s="70" t="s">
        <v>430</v>
      </c>
      <c r="C6" s="71">
        <v>19.992000000000001</v>
      </c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149999999999999" customHeight="1">
      <c r="A7" s="72" t="s">
        <v>431</v>
      </c>
      <c r="B7" s="70" t="s">
        <v>432</v>
      </c>
      <c r="C7" s="71">
        <v>15.19</v>
      </c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149999999999999" customHeight="1">
      <c r="A8" s="72" t="s">
        <v>433</v>
      </c>
      <c r="B8" s="70" t="s">
        <v>434</v>
      </c>
      <c r="C8" s="71">
        <v>15.99</v>
      </c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149999999999999" customHeight="1">
      <c r="A9" s="72" t="s">
        <v>435</v>
      </c>
      <c r="B9" s="70" t="s">
        <v>436</v>
      </c>
      <c r="C9" s="71">
        <v>13.59</v>
      </c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149999999999999" customHeight="1">
      <c r="A10" s="72" t="s">
        <v>437</v>
      </c>
      <c r="B10" s="70" t="s">
        <v>438</v>
      </c>
      <c r="C10" s="71">
        <v>15.19</v>
      </c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149999999999999" customHeight="1">
      <c r="A11" s="72" t="s">
        <v>439</v>
      </c>
      <c r="B11" s="70" t="s">
        <v>440</v>
      </c>
      <c r="C11" s="71">
        <v>23.992000000000001</v>
      </c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149999999999999" customHeight="1">
      <c r="A12" s="72" t="s">
        <v>441</v>
      </c>
      <c r="B12" s="70" t="s">
        <v>442</v>
      </c>
      <c r="C12" s="71">
        <v>13.59</v>
      </c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149999999999999" customHeight="1">
      <c r="A13" s="72" t="s">
        <v>443</v>
      </c>
      <c r="B13" s="70" t="s">
        <v>444</v>
      </c>
      <c r="C13" s="71">
        <v>15.19</v>
      </c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6.149999999999999" customHeight="1">
      <c r="A14" s="72" t="s">
        <v>445</v>
      </c>
      <c r="B14" s="70" t="s">
        <v>446</v>
      </c>
      <c r="C14" s="71">
        <v>15.19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</row>
    <row r="15" spans="1:256" s="8" customFormat="1" ht="16.149999999999999" customHeight="1">
      <c r="A15" s="72" t="s">
        <v>447</v>
      </c>
      <c r="B15" s="70" t="s">
        <v>448</v>
      </c>
      <c r="C15" s="71">
        <v>15.99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</row>
    <row r="16" spans="1:256" ht="16.149999999999999" customHeight="1">
      <c r="A16" s="72" t="s">
        <v>449</v>
      </c>
      <c r="B16" s="70" t="s">
        <v>450</v>
      </c>
      <c r="C16" s="71">
        <v>15.19</v>
      </c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72" t="s">
        <v>451</v>
      </c>
      <c r="B17" s="70" t="s">
        <v>452</v>
      </c>
      <c r="C17" s="71">
        <v>15.19</v>
      </c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72" t="s">
        <v>453</v>
      </c>
      <c r="B18" s="70" t="s">
        <v>454</v>
      </c>
      <c r="C18" s="71">
        <v>12.79</v>
      </c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72" t="s">
        <v>455</v>
      </c>
      <c r="B19" s="70" t="s">
        <v>456</v>
      </c>
      <c r="C19" s="71">
        <v>15.99</v>
      </c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72" t="s">
        <v>457</v>
      </c>
      <c r="B20" s="70" t="s">
        <v>458</v>
      </c>
      <c r="C20" s="71">
        <v>15.99</v>
      </c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72" t="s">
        <v>459</v>
      </c>
      <c r="B21" s="70" t="s">
        <v>460</v>
      </c>
      <c r="C21" s="71">
        <v>15.19</v>
      </c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18" customHeight="1">
      <c r="A22" s="72" t="s">
        <v>461</v>
      </c>
      <c r="B22" s="70" t="s">
        <v>462</v>
      </c>
      <c r="C22" s="71">
        <v>15.19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</row>
    <row r="23" spans="1:256" s="8" customFormat="1" ht="18" customHeight="1">
      <c r="A23" s="72" t="s">
        <v>453</v>
      </c>
      <c r="B23" s="70" t="s">
        <v>454</v>
      </c>
      <c r="C23" s="71">
        <v>12.79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</row>
    <row r="24" spans="1:256" s="8" customFormat="1" ht="18" customHeight="1">
      <c r="A24" s="72" t="s">
        <v>463</v>
      </c>
      <c r="B24" s="70" t="s">
        <v>464</v>
      </c>
      <c r="C24" s="71">
        <v>15.19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</row>
    <row r="25" spans="1:256" s="8" customFormat="1" ht="18" customHeight="1">
      <c r="A25" s="72" t="s">
        <v>465</v>
      </c>
      <c r="B25" s="70" t="s">
        <v>466</v>
      </c>
      <c r="C25" s="71">
        <v>15.991999999999999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</row>
    <row r="26" spans="1:256" s="8" customFormat="1" ht="18" customHeight="1">
      <c r="A26" s="72" t="s">
        <v>467</v>
      </c>
      <c r="B26" s="70" t="s">
        <v>468</v>
      </c>
      <c r="C26" s="71">
        <v>15.192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</row>
    <row r="27" spans="1:256" s="8" customFormat="1" ht="18" customHeight="1">
      <c r="A27" s="72" t="s">
        <v>469</v>
      </c>
      <c r="B27" s="70" t="s">
        <v>470</v>
      </c>
      <c r="C27" s="71">
        <v>15.99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</row>
    <row r="28" spans="1:256" ht="18" customHeight="1">
      <c r="A28" s="72" t="s">
        <v>471</v>
      </c>
      <c r="B28" s="70" t="s">
        <v>472</v>
      </c>
      <c r="C28" s="71">
        <v>15.19</v>
      </c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" customHeight="1">
      <c r="A29" s="72" t="s">
        <v>473</v>
      </c>
      <c r="B29" s="70" t="s">
        <v>474</v>
      </c>
      <c r="C29" s="71">
        <v>14.391999999999999</v>
      </c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" customHeight="1">
      <c r="A30" s="72" t="s">
        <v>475</v>
      </c>
      <c r="B30" s="70" t="s">
        <v>476</v>
      </c>
      <c r="C30" s="71">
        <v>14.391999999999999</v>
      </c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" customHeight="1">
      <c r="A31" s="72" t="s">
        <v>477</v>
      </c>
      <c r="B31" s="70" t="s">
        <v>478</v>
      </c>
      <c r="C31" s="71">
        <v>14.391999999999999</v>
      </c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72" t="s">
        <v>479</v>
      </c>
      <c r="B32" s="70" t="s">
        <v>480</v>
      </c>
      <c r="C32" s="71">
        <v>14.391999999999999</v>
      </c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72" t="s">
        <v>481</v>
      </c>
      <c r="B33" s="70" t="s">
        <v>482</v>
      </c>
      <c r="C33" s="71">
        <v>14.391999999999999</v>
      </c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72" t="s">
        <v>483</v>
      </c>
      <c r="B34" s="70" t="s">
        <v>484</v>
      </c>
      <c r="C34" s="71">
        <v>14.391999999999999</v>
      </c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72" t="s">
        <v>485</v>
      </c>
      <c r="B35" s="70" t="s">
        <v>486</v>
      </c>
      <c r="C35" s="71">
        <v>15.99</v>
      </c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72" t="s">
        <v>471</v>
      </c>
      <c r="B36" s="70" t="s">
        <v>472</v>
      </c>
      <c r="C36" s="71">
        <v>15.19</v>
      </c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72" t="s">
        <v>431</v>
      </c>
      <c r="B37" s="70" t="s">
        <v>487</v>
      </c>
      <c r="C37" s="71">
        <v>15.19</v>
      </c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" customHeight="1">
      <c r="A38" s="72" t="s">
        <v>488</v>
      </c>
      <c r="B38" s="70" t="s">
        <v>466</v>
      </c>
      <c r="C38" s="71">
        <v>17.989999999999998</v>
      </c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72" t="s">
        <v>489</v>
      </c>
      <c r="B39" s="70" t="s">
        <v>490</v>
      </c>
      <c r="C39" s="71">
        <v>17.09</v>
      </c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70" t="s">
        <v>491</v>
      </c>
      <c r="B40" s="70" t="s">
        <v>492</v>
      </c>
      <c r="C40" s="71">
        <v>15.19</v>
      </c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" customHeight="1">
      <c r="A41" s="70" t="s">
        <v>493</v>
      </c>
      <c r="B41" s="70" t="s">
        <v>494</v>
      </c>
      <c r="C41" s="71">
        <v>15.19</v>
      </c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" customHeight="1">
      <c r="A42" s="70" t="s">
        <v>495</v>
      </c>
      <c r="B42" s="70" t="s">
        <v>496</v>
      </c>
      <c r="C42" s="71">
        <v>15.19</v>
      </c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70" t="s">
        <v>497</v>
      </c>
      <c r="B43" s="70" t="s">
        <v>498</v>
      </c>
      <c r="C43" s="71">
        <v>15.19</v>
      </c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>
      <c r="A44" s="70" t="s">
        <v>499</v>
      </c>
      <c r="B44" s="70" t="s">
        <v>500</v>
      </c>
      <c r="C44" s="71">
        <v>15.99</v>
      </c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>
      <c r="A45" s="70" t="s">
        <v>1537</v>
      </c>
      <c r="B45" s="70" t="s">
        <v>1538</v>
      </c>
      <c r="C45" s="244">
        <v>15.19</v>
      </c>
      <c r="IL45"/>
      <c r="IM45"/>
      <c r="IN45"/>
      <c r="IO45"/>
      <c r="IP45"/>
      <c r="IQ45"/>
      <c r="IR45"/>
      <c r="IS45"/>
      <c r="IT45"/>
      <c r="IU45"/>
      <c r="IV45"/>
    </row>
    <row r="46" spans="1:256" ht="18" customHeight="1">
      <c r="A46" s="70" t="s">
        <v>1539</v>
      </c>
      <c r="B46" s="70" t="s">
        <v>1540</v>
      </c>
      <c r="C46" s="244">
        <v>15.19</v>
      </c>
      <c r="IL46"/>
      <c r="IM46"/>
      <c r="IN46"/>
      <c r="IO46"/>
      <c r="IP46"/>
      <c r="IQ46"/>
      <c r="IR46"/>
      <c r="IS46"/>
      <c r="IT46"/>
      <c r="IU46"/>
      <c r="IV46"/>
    </row>
    <row r="47" spans="1:256" ht="18" customHeight="1">
      <c r="A47" s="70" t="s">
        <v>1541</v>
      </c>
      <c r="B47" s="70" t="s">
        <v>1542</v>
      </c>
      <c r="C47" s="244">
        <v>13.59</v>
      </c>
      <c r="IO47"/>
      <c r="IP47"/>
      <c r="IQ47"/>
      <c r="IR47"/>
      <c r="IS47"/>
      <c r="IT47"/>
      <c r="IU47"/>
      <c r="IV47"/>
    </row>
    <row r="48" spans="1:256" ht="18" customHeight="1">
      <c r="A48" s="70" t="s">
        <v>1543</v>
      </c>
      <c r="B48" s="70" t="s">
        <v>1544</v>
      </c>
      <c r="C48" s="244">
        <v>15.19</v>
      </c>
      <c r="IQ48"/>
      <c r="IR48"/>
      <c r="IS48"/>
      <c r="IT48"/>
      <c r="IU48"/>
      <c r="IV48"/>
    </row>
    <row r="49" spans="1:256" ht="18" customHeight="1">
      <c r="A49" s="72"/>
      <c r="B49" s="70"/>
      <c r="C49" s="71"/>
      <c r="IT49"/>
      <c r="IU49"/>
      <c r="IV49"/>
    </row>
    <row r="50" spans="1:256" ht="18" customHeight="1">
      <c r="A50" s="72"/>
      <c r="B50" s="70"/>
      <c r="C50" s="71"/>
      <c r="IT50"/>
      <c r="IU50"/>
      <c r="IV50"/>
    </row>
    <row r="51" spans="1:256" ht="18" customHeight="1">
      <c r="A51" s="72"/>
      <c r="B51" s="70"/>
      <c r="C51" s="71"/>
    </row>
  </sheetData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3DE3-84C1-4A61-9B83-33E543FBA959}">
  <dimension ref="A1:D20"/>
  <sheetViews>
    <sheetView topLeftCell="A13" workbookViewId="0">
      <selection activeCell="A2" sqref="A2:D20"/>
    </sheetView>
  </sheetViews>
  <sheetFormatPr defaultRowHeight="15"/>
  <cols>
    <col min="1" max="1" width="26.296875" bestFit="1" customWidth="1"/>
    <col min="2" max="2" width="19" bestFit="1" customWidth="1"/>
    <col min="3" max="3" width="7.8984375" bestFit="1" customWidth="1"/>
  </cols>
  <sheetData>
    <row r="1" spans="1:4" ht="15.75">
      <c r="A1" s="91" t="s">
        <v>501</v>
      </c>
      <c r="B1" s="91" t="s">
        <v>502</v>
      </c>
      <c r="C1" s="91" t="s">
        <v>503</v>
      </c>
      <c r="D1" s="91" t="s">
        <v>504</v>
      </c>
    </row>
    <row r="2" spans="1:4" ht="15.75">
      <c r="A2" s="104" t="s">
        <v>505</v>
      </c>
      <c r="B2" s="104" t="s">
        <v>506</v>
      </c>
      <c r="C2" s="105">
        <v>91</v>
      </c>
      <c r="D2" s="102">
        <f>C2/12</f>
        <v>7.583333333333333</v>
      </c>
    </row>
    <row r="3" spans="1:4" ht="15.75">
      <c r="A3" s="104" t="s">
        <v>507</v>
      </c>
      <c r="B3" s="104" t="s">
        <v>29</v>
      </c>
      <c r="C3" s="105">
        <v>105</v>
      </c>
      <c r="D3" s="102">
        <f t="shared" ref="D3:D20" si="0">C3/12</f>
        <v>8.75</v>
      </c>
    </row>
    <row r="4" spans="1:4" ht="15.75">
      <c r="A4" s="104" t="s">
        <v>508</v>
      </c>
      <c r="B4" s="104" t="s">
        <v>509</v>
      </c>
      <c r="C4" s="105">
        <v>110</v>
      </c>
      <c r="D4" s="102">
        <f t="shared" si="0"/>
        <v>9.1666666666666661</v>
      </c>
    </row>
    <row r="5" spans="1:4" ht="15.75">
      <c r="A5" s="104" t="s">
        <v>510</v>
      </c>
      <c r="B5" s="104" t="s">
        <v>511</v>
      </c>
      <c r="C5" s="105">
        <v>169</v>
      </c>
      <c r="D5" s="102">
        <f t="shared" si="0"/>
        <v>14.083333333333334</v>
      </c>
    </row>
    <row r="6" spans="1:4" ht="15.75">
      <c r="A6" s="104" t="s">
        <v>510</v>
      </c>
      <c r="B6" s="104" t="s">
        <v>512</v>
      </c>
      <c r="C6" s="105">
        <v>169</v>
      </c>
      <c r="D6" s="102">
        <f t="shared" si="0"/>
        <v>14.083333333333334</v>
      </c>
    </row>
    <row r="7" spans="1:4" ht="15.75">
      <c r="A7" s="104" t="s">
        <v>513</v>
      </c>
      <c r="B7" s="104" t="s">
        <v>514</v>
      </c>
      <c r="C7" s="105">
        <v>120</v>
      </c>
      <c r="D7" s="102">
        <f t="shared" si="0"/>
        <v>10</v>
      </c>
    </row>
    <row r="8" spans="1:4" ht="15.75">
      <c r="A8" s="104" t="s">
        <v>515</v>
      </c>
      <c r="B8" s="104" t="s">
        <v>516</v>
      </c>
      <c r="C8" s="105">
        <v>136</v>
      </c>
      <c r="D8" s="102">
        <f t="shared" si="0"/>
        <v>11.333333333333334</v>
      </c>
    </row>
    <row r="9" spans="1:4" ht="15.75">
      <c r="A9" s="106" t="s">
        <v>517</v>
      </c>
      <c r="B9" s="106" t="s">
        <v>518</v>
      </c>
      <c r="C9" s="105">
        <v>326</v>
      </c>
      <c r="D9" s="102">
        <f t="shared" si="0"/>
        <v>27.166666666666668</v>
      </c>
    </row>
    <row r="10" spans="1:4" ht="15.75">
      <c r="A10" s="106" t="s">
        <v>517</v>
      </c>
      <c r="B10" s="106" t="s">
        <v>519</v>
      </c>
      <c r="C10" s="105">
        <v>155</v>
      </c>
      <c r="D10" s="102">
        <f t="shared" si="0"/>
        <v>12.916666666666666</v>
      </c>
    </row>
    <row r="11" spans="1:4" ht="15.75">
      <c r="A11" s="107" t="s">
        <v>520</v>
      </c>
      <c r="B11" s="107" t="s">
        <v>521</v>
      </c>
      <c r="C11" s="108">
        <v>175</v>
      </c>
      <c r="D11" s="102">
        <f t="shared" si="0"/>
        <v>14.583333333333334</v>
      </c>
    </row>
    <row r="12" spans="1:4" ht="15.75">
      <c r="A12" s="106" t="s">
        <v>517</v>
      </c>
      <c r="B12" s="109" t="s">
        <v>522</v>
      </c>
      <c r="C12" s="105">
        <v>340</v>
      </c>
      <c r="D12" s="102">
        <f t="shared" si="0"/>
        <v>28.333333333333332</v>
      </c>
    </row>
    <row r="13" spans="1:4" ht="15.75">
      <c r="A13" s="109" t="s">
        <v>523</v>
      </c>
      <c r="B13" s="109" t="s">
        <v>524</v>
      </c>
      <c r="C13" s="105">
        <v>399</v>
      </c>
      <c r="D13" s="102">
        <f t="shared" si="0"/>
        <v>33.25</v>
      </c>
    </row>
    <row r="14" spans="1:4" ht="15.75">
      <c r="A14" s="109" t="s">
        <v>523</v>
      </c>
      <c r="B14" s="109" t="s">
        <v>525</v>
      </c>
      <c r="C14" s="105">
        <v>340</v>
      </c>
      <c r="D14" s="102">
        <f t="shared" si="0"/>
        <v>28.333333333333332</v>
      </c>
    </row>
    <row r="15" spans="1:4" ht="15.75">
      <c r="A15" s="106" t="s">
        <v>517</v>
      </c>
      <c r="B15" s="109" t="s">
        <v>522</v>
      </c>
      <c r="C15" s="105">
        <v>340</v>
      </c>
      <c r="D15" s="102">
        <f t="shared" si="0"/>
        <v>28.333333333333332</v>
      </c>
    </row>
    <row r="16" spans="1:4" ht="15.75">
      <c r="A16" s="103" t="s">
        <v>526</v>
      </c>
      <c r="B16" s="109" t="s">
        <v>527</v>
      </c>
      <c r="C16" s="105">
        <v>82</v>
      </c>
      <c r="D16" s="102">
        <f>C16/6</f>
        <v>13.666666666666666</v>
      </c>
    </row>
    <row r="17" spans="1:4" ht="15.75">
      <c r="A17" s="103" t="s">
        <v>528</v>
      </c>
      <c r="B17" s="109" t="s">
        <v>529</v>
      </c>
      <c r="C17" s="105">
        <v>135</v>
      </c>
      <c r="D17" s="102">
        <f>C17/6</f>
        <v>22.5</v>
      </c>
    </row>
    <row r="18" spans="1:4" ht="15.75">
      <c r="A18" s="103" t="s">
        <v>530</v>
      </c>
      <c r="B18" s="109" t="s">
        <v>531</v>
      </c>
      <c r="C18" s="110">
        <v>276</v>
      </c>
      <c r="D18" s="102">
        <f t="shared" si="0"/>
        <v>23</v>
      </c>
    </row>
    <row r="19" spans="1:4" ht="15.75">
      <c r="A19" s="103" t="s">
        <v>532</v>
      </c>
      <c r="B19" s="109" t="s">
        <v>533</v>
      </c>
      <c r="C19" s="105">
        <v>168</v>
      </c>
      <c r="D19" s="102">
        <f t="shared" si="0"/>
        <v>14</v>
      </c>
    </row>
    <row r="20" spans="1:4" ht="15.75">
      <c r="A20" s="103" t="s">
        <v>530</v>
      </c>
      <c r="B20" s="103" t="s">
        <v>534</v>
      </c>
      <c r="C20" s="105">
        <v>290</v>
      </c>
      <c r="D20" s="102">
        <f t="shared" si="0"/>
        <v>24.166666666666668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1DC9-D7F7-4A29-BD3B-2446872EF6A1}">
  <dimension ref="A1:C15"/>
  <sheetViews>
    <sheetView workbookViewId="0">
      <selection activeCell="A16" sqref="A16"/>
    </sheetView>
  </sheetViews>
  <sheetFormatPr defaultRowHeight="15"/>
  <cols>
    <col min="1" max="1" width="59.3984375" customWidth="1"/>
    <col min="3" max="3" width="9.19921875" style="36"/>
  </cols>
  <sheetData>
    <row r="1" spans="1:3" ht="30">
      <c r="A1" t="s">
        <v>535</v>
      </c>
      <c r="B1" t="s">
        <v>536</v>
      </c>
      <c r="C1" s="36" t="s">
        <v>537</v>
      </c>
    </row>
    <row r="2" spans="1:3" ht="15.75">
      <c r="A2" s="67" t="s">
        <v>538</v>
      </c>
      <c r="B2" s="64">
        <v>120</v>
      </c>
      <c r="C2" s="66">
        <f>(B2/12 +0.16)</f>
        <v>10.16</v>
      </c>
    </row>
    <row r="3" spans="1:3" ht="15.75">
      <c r="A3" s="67" t="s">
        <v>539</v>
      </c>
      <c r="B3" s="64">
        <v>136</v>
      </c>
      <c r="C3" s="66">
        <f t="shared" ref="C3:C8" si="0">(B3/12 +0.16)</f>
        <v>11.493333333333334</v>
      </c>
    </row>
    <row r="4" spans="1:3" ht="15.75">
      <c r="A4" s="67" t="s">
        <v>540</v>
      </c>
      <c r="B4" s="64">
        <v>180</v>
      </c>
      <c r="C4" s="66">
        <f t="shared" si="0"/>
        <v>15.16</v>
      </c>
    </row>
    <row r="5" spans="1:3" ht="15.75">
      <c r="A5" s="67" t="s">
        <v>541</v>
      </c>
      <c r="B5" s="64">
        <v>160</v>
      </c>
      <c r="C5" s="66">
        <f t="shared" si="0"/>
        <v>13.493333333333334</v>
      </c>
    </row>
    <row r="6" spans="1:3" ht="15.75">
      <c r="A6" s="67" t="s">
        <v>542</v>
      </c>
      <c r="B6" s="64">
        <v>200</v>
      </c>
      <c r="C6" s="66">
        <f t="shared" si="0"/>
        <v>16.826666666666668</v>
      </c>
    </row>
    <row r="7" spans="1:3" ht="15.75">
      <c r="A7" s="67" t="s">
        <v>543</v>
      </c>
      <c r="B7" s="64">
        <v>360</v>
      </c>
      <c r="C7" s="66">
        <f t="shared" si="0"/>
        <v>30.16</v>
      </c>
    </row>
    <row r="8" spans="1:3" ht="15.75">
      <c r="A8" s="67" t="s">
        <v>544</v>
      </c>
      <c r="B8" s="64">
        <v>360</v>
      </c>
      <c r="C8" s="66">
        <f t="shared" si="0"/>
        <v>30.16</v>
      </c>
    </row>
    <row r="9" spans="1:3" ht="15.75">
      <c r="A9" s="68" t="s">
        <v>545</v>
      </c>
      <c r="B9" s="64">
        <v>353</v>
      </c>
      <c r="C9" s="66">
        <v>50</v>
      </c>
    </row>
    <row r="10" spans="1:3" ht="15.75">
      <c r="A10" s="68" t="s">
        <v>546</v>
      </c>
      <c r="B10" s="64">
        <v>434</v>
      </c>
      <c r="C10" s="36">
        <v>60</v>
      </c>
    </row>
    <row r="11" spans="1:3" ht="15.75">
      <c r="A11" s="68" t="s">
        <v>547</v>
      </c>
      <c r="B11" s="64">
        <v>520</v>
      </c>
      <c r="C11" s="36">
        <v>75</v>
      </c>
    </row>
    <row r="12" spans="1:3">
      <c r="A12" s="65" t="s">
        <v>548</v>
      </c>
      <c r="B12" s="64">
        <v>240</v>
      </c>
      <c r="C12" s="36">
        <v>34.99</v>
      </c>
    </row>
    <row r="13" spans="1:3" ht="15.75">
      <c r="A13" s="68" t="s">
        <v>549</v>
      </c>
      <c r="B13" s="64">
        <v>308</v>
      </c>
      <c r="C13" s="36">
        <v>39.99</v>
      </c>
    </row>
    <row r="14" spans="1:3" ht="15.75">
      <c r="A14" s="68" t="s">
        <v>550</v>
      </c>
      <c r="B14" s="64">
        <v>160</v>
      </c>
    </row>
    <row r="15" spans="1:3" ht="15.75">
      <c r="A15" s="68" t="s">
        <v>551</v>
      </c>
      <c r="B15" s="64">
        <v>160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E772-499A-4C08-B1B6-60A540CA1CCE}">
  <dimension ref="A1:E9"/>
  <sheetViews>
    <sheetView workbookViewId="0">
      <selection activeCell="E16" sqref="E16"/>
    </sheetView>
  </sheetViews>
  <sheetFormatPr defaultRowHeight="15"/>
  <cols>
    <col min="1" max="1" width="18" bestFit="1" customWidth="1"/>
    <col min="2" max="2" width="14.69921875" bestFit="1" customWidth="1"/>
    <col min="5" max="5" width="10.5" bestFit="1" customWidth="1"/>
  </cols>
  <sheetData>
    <row r="1" spans="1:5">
      <c r="A1" s="311" t="s">
        <v>552</v>
      </c>
      <c r="B1" s="311"/>
      <c r="C1" s="311"/>
      <c r="D1" s="311"/>
      <c r="E1" s="311"/>
    </row>
    <row r="2" spans="1:5">
      <c r="A2" s="311"/>
      <c r="B2" s="311"/>
      <c r="C2" s="311"/>
      <c r="D2" s="311"/>
      <c r="E2" s="311"/>
    </row>
    <row r="3" spans="1:5" ht="15.75" thickBot="1">
      <c r="A3" s="9"/>
      <c r="B3" s="9"/>
      <c r="C3" s="9"/>
      <c r="D3" s="9"/>
      <c r="E3" s="9"/>
    </row>
    <row r="4" spans="1:5">
      <c r="A4" s="92" t="s">
        <v>501</v>
      </c>
      <c r="B4" s="93" t="s">
        <v>420</v>
      </c>
      <c r="C4" s="93" t="s">
        <v>553</v>
      </c>
      <c r="D4" s="93" t="s">
        <v>554</v>
      </c>
      <c r="E4" s="94" t="s">
        <v>555</v>
      </c>
    </row>
    <row r="5" spans="1:5">
      <c r="A5" s="95" t="s">
        <v>556</v>
      </c>
      <c r="B5" s="96" t="s">
        <v>557</v>
      </c>
      <c r="C5" s="96" t="s">
        <v>558</v>
      </c>
      <c r="D5" s="96">
        <v>12</v>
      </c>
      <c r="E5" s="97">
        <v>408</v>
      </c>
    </row>
    <row r="6" spans="1:5">
      <c r="A6" s="95" t="s">
        <v>556</v>
      </c>
      <c r="B6" s="96" t="s">
        <v>559</v>
      </c>
      <c r="C6" s="96" t="s">
        <v>560</v>
      </c>
      <c r="D6" s="96">
        <v>12</v>
      </c>
      <c r="E6" s="98">
        <v>262</v>
      </c>
    </row>
    <row r="7" spans="1:5">
      <c r="A7" s="95" t="s">
        <v>556</v>
      </c>
      <c r="B7" s="96" t="s">
        <v>559</v>
      </c>
      <c r="C7" s="96" t="s">
        <v>558</v>
      </c>
      <c r="D7" s="96">
        <v>12</v>
      </c>
      <c r="E7" s="97">
        <v>504</v>
      </c>
    </row>
    <row r="8" spans="1:5">
      <c r="A8" s="95" t="s">
        <v>556</v>
      </c>
      <c r="B8" s="96" t="s">
        <v>561</v>
      </c>
      <c r="C8" s="96" t="s">
        <v>558</v>
      </c>
      <c r="D8" s="96">
        <v>6</v>
      </c>
      <c r="E8" s="97">
        <v>450</v>
      </c>
    </row>
    <row r="9" spans="1:5" ht="15.75" thickBot="1">
      <c r="A9" s="99" t="s">
        <v>556</v>
      </c>
      <c r="B9" s="100" t="s">
        <v>562</v>
      </c>
      <c r="C9" s="100" t="s">
        <v>558</v>
      </c>
      <c r="D9" s="100">
        <v>6</v>
      </c>
      <c r="E9" s="101">
        <v>1125</v>
      </c>
    </row>
  </sheetData>
  <mergeCells count="1">
    <mergeCell ref="A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95DE-2376-495C-8A5B-6E575DDFF81A}">
  <dimension ref="A1:C14"/>
  <sheetViews>
    <sheetView workbookViewId="0">
      <selection activeCell="A23" sqref="A23"/>
    </sheetView>
  </sheetViews>
  <sheetFormatPr defaultRowHeight="15"/>
  <cols>
    <col min="1" max="1" width="33.3984375" bestFit="1" customWidth="1"/>
    <col min="3" max="3" width="9.09765625" bestFit="1" customWidth="1"/>
  </cols>
  <sheetData>
    <row r="1" spans="1:3">
      <c r="A1" s="59" t="s">
        <v>563</v>
      </c>
      <c r="B1" s="60"/>
      <c r="C1" s="61" t="s">
        <v>555</v>
      </c>
    </row>
    <row r="2" spans="1:3">
      <c r="A2" s="62"/>
      <c r="B2" s="9"/>
      <c r="C2" s="63"/>
    </row>
    <row r="3" spans="1:3">
      <c r="A3" s="62" t="s">
        <v>564</v>
      </c>
      <c r="B3" s="9"/>
      <c r="C3" s="63">
        <v>100</v>
      </c>
    </row>
    <row r="4" spans="1:3">
      <c r="A4" s="62" t="s">
        <v>565</v>
      </c>
      <c r="B4" s="9"/>
      <c r="C4" s="63">
        <v>160</v>
      </c>
    </row>
    <row r="5" spans="1:3">
      <c r="A5" s="62" t="s">
        <v>566</v>
      </c>
      <c r="B5" s="9"/>
      <c r="C5" s="63">
        <v>75</v>
      </c>
    </row>
    <row r="6" spans="1:3">
      <c r="A6" s="62" t="s">
        <v>567</v>
      </c>
      <c r="B6" s="9"/>
      <c r="C6" s="63">
        <v>75</v>
      </c>
    </row>
    <row r="7" spans="1:3">
      <c r="A7" s="62" t="s">
        <v>568</v>
      </c>
      <c r="B7" s="9"/>
      <c r="C7" s="63">
        <v>75</v>
      </c>
    </row>
    <row r="8" spans="1:3">
      <c r="A8" s="62" t="s">
        <v>569</v>
      </c>
      <c r="B8" s="9"/>
      <c r="C8" s="63">
        <v>75</v>
      </c>
    </row>
    <row r="9" spans="1:3">
      <c r="A9" s="62" t="s">
        <v>570</v>
      </c>
      <c r="B9" s="9"/>
      <c r="C9" s="63">
        <v>75</v>
      </c>
    </row>
    <row r="10" spans="1:3">
      <c r="A10" s="62" t="s">
        <v>571</v>
      </c>
      <c r="B10" s="9"/>
      <c r="C10" s="63">
        <v>75</v>
      </c>
    </row>
    <row r="11" spans="1:3">
      <c r="A11" s="62" t="s">
        <v>572</v>
      </c>
      <c r="B11" s="9"/>
      <c r="C11" s="63">
        <v>160</v>
      </c>
    </row>
    <row r="12" spans="1:3">
      <c r="A12" s="62" t="s">
        <v>573</v>
      </c>
      <c r="B12" s="9"/>
      <c r="C12" s="63">
        <v>100</v>
      </c>
    </row>
    <row r="13" spans="1:3">
      <c r="A13" s="62" t="s">
        <v>574</v>
      </c>
      <c r="B13" s="9"/>
      <c r="C13" s="63">
        <v>160</v>
      </c>
    </row>
    <row r="14" spans="1:3">
      <c r="A14" s="62" t="s">
        <v>575</v>
      </c>
      <c r="B14" s="9"/>
      <c r="C14" s="63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94"/>
  <sheetViews>
    <sheetView topLeftCell="A118" workbookViewId="0">
      <selection activeCell="K8" sqref="K8"/>
    </sheetView>
  </sheetViews>
  <sheetFormatPr defaultColWidth="6.59765625" defaultRowHeight="14.25"/>
  <cols>
    <col min="1" max="1" width="48.59765625" style="20" customWidth="1"/>
    <col min="2" max="2" width="13.796875" style="19" customWidth="1"/>
    <col min="3" max="3" width="8.5" style="19" customWidth="1"/>
    <col min="4" max="4" width="11.796875" style="19" customWidth="1"/>
    <col min="5" max="5" width="10.69921875" style="39" bestFit="1" customWidth="1"/>
    <col min="6" max="16384" width="6.59765625" style="20"/>
  </cols>
  <sheetData>
    <row r="1" spans="1:6" s="18" customFormat="1" ht="15">
      <c r="A1" s="207" t="s">
        <v>1</v>
      </c>
      <c r="B1" s="208" t="s">
        <v>576</v>
      </c>
      <c r="C1" s="209" t="s">
        <v>2</v>
      </c>
      <c r="D1" s="209" t="s">
        <v>5</v>
      </c>
      <c r="E1" s="210" t="s">
        <v>577</v>
      </c>
      <c r="F1" s="10"/>
    </row>
    <row r="2" spans="1:6" s="18" customFormat="1" ht="15.75">
      <c r="A2" s="211" t="s">
        <v>578</v>
      </c>
      <c r="B2" s="212"/>
      <c r="C2" s="212"/>
      <c r="D2" s="212"/>
      <c r="E2" s="213"/>
    </row>
    <row r="3" spans="1:6" s="18" customFormat="1" ht="15"/>
    <row r="4" spans="1:6" s="18" customFormat="1" ht="31.5">
      <c r="A4" s="200" t="s">
        <v>579</v>
      </c>
      <c r="B4" s="212" t="s">
        <v>345</v>
      </c>
      <c r="C4" s="212">
        <v>2007</v>
      </c>
      <c r="D4" s="212" t="s">
        <v>580</v>
      </c>
      <c r="E4" s="214">
        <v>41.399847091575857</v>
      </c>
      <c r="F4" s="215" t="s">
        <v>357</v>
      </c>
    </row>
    <row r="5" spans="1:6" s="18" customFormat="1" ht="31.5">
      <c r="A5" s="200" t="s">
        <v>581</v>
      </c>
      <c r="B5" s="212" t="s">
        <v>582</v>
      </c>
      <c r="C5" s="212">
        <v>2008</v>
      </c>
      <c r="D5" s="212" t="s">
        <v>580</v>
      </c>
      <c r="E5" s="214">
        <v>34.749847091575859</v>
      </c>
      <c r="F5" s="215" t="s">
        <v>357</v>
      </c>
    </row>
    <row r="6" spans="1:6" s="18" customFormat="1" ht="31.5">
      <c r="A6" s="200" t="s">
        <v>583</v>
      </c>
      <c r="B6" s="212" t="s">
        <v>584</v>
      </c>
      <c r="C6" s="212" t="s">
        <v>27</v>
      </c>
      <c r="D6" s="212" t="s">
        <v>580</v>
      </c>
      <c r="E6" s="214">
        <v>41.399847091575857</v>
      </c>
      <c r="F6" s="215" t="s">
        <v>357</v>
      </c>
    </row>
    <row r="7" spans="1:6" s="18" customFormat="1" ht="31.5">
      <c r="A7" s="200" t="s">
        <v>585</v>
      </c>
      <c r="B7" s="212" t="s">
        <v>22</v>
      </c>
      <c r="C7" s="212">
        <v>2007</v>
      </c>
      <c r="D7" s="212" t="s">
        <v>586</v>
      </c>
      <c r="E7" s="214">
        <v>65.304431874832915</v>
      </c>
      <c r="F7" s="215" t="s">
        <v>357</v>
      </c>
    </row>
    <row r="8" spans="1:6" s="18" customFormat="1" ht="31.5">
      <c r="A8" s="200" t="s">
        <v>587</v>
      </c>
      <c r="B8" s="212" t="s">
        <v>11</v>
      </c>
      <c r="C8" s="212">
        <v>2007</v>
      </c>
      <c r="D8" s="212" t="s">
        <v>586</v>
      </c>
      <c r="E8" s="214">
        <v>74.804431874832915</v>
      </c>
      <c r="F8" s="215" t="s">
        <v>357</v>
      </c>
    </row>
    <row r="9" spans="1:6" s="18" customFormat="1" ht="31.5">
      <c r="A9" s="200" t="s">
        <v>588</v>
      </c>
      <c r="B9" s="216" t="s">
        <v>11</v>
      </c>
      <c r="C9" s="212">
        <v>2007</v>
      </c>
      <c r="D9" s="212" t="s">
        <v>580</v>
      </c>
      <c r="E9" s="214">
        <v>41.399847091575857</v>
      </c>
      <c r="F9" s="215" t="s">
        <v>357</v>
      </c>
    </row>
    <row r="10" spans="1:6" s="18" customFormat="1" ht="15.75">
      <c r="A10" s="200"/>
      <c r="B10" s="212"/>
      <c r="C10" s="212"/>
      <c r="D10" s="212"/>
      <c r="E10" s="214"/>
      <c r="F10" s="217"/>
    </row>
    <row r="11" spans="1:6" s="18" customFormat="1" ht="15.75">
      <c r="A11" s="211" t="s">
        <v>589</v>
      </c>
      <c r="B11" s="212"/>
      <c r="C11" s="212"/>
      <c r="D11" s="212"/>
      <c r="E11" s="214"/>
      <c r="F11" s="217"/>
    </row>
    <row r="12" spans="1:6" s="18" customFormat="1" ht="15.75">
      <c r="A12" s="218" t="s">
        <v>590</v>
      </c>
      <c r="B12" s="216" t="s">
        <v>591</v>
      </c>
      <c r="C12" s="216">
        <v>2011</v>
      </c>
      <c r="D12" s="216" t="s">
        <v>580</v>
      </c>
      <c r="E12" s="219">
        <v>155.59</v>
      </c>
      <c r="F12" s="215">
        <v>59642</v>
      </c>
    </row>
    <row r="13" spans="1:6" s="18" customFormat="1" ht="15.75">
      <c r="A13" s="218" t="s">
        <v>590</v>
      </c>
      <c r="B13" s="216" t="s">
        <v>591</v>
      </c>
      <c r="C13" s="216">
        <v>2011</v>
      </c>
      <c r="D13" s="216" t="s">
        <v>592</v>
      </c>
      <c r="E13" s="219">
        <v>326.58999999999997</v>
      </c>
      <c r="F13" s="215">
        <v>59642</v>
      </c>
    </row>
    <row r="14" spans="1:6" s="18" customFormat="1" ht="15.75">
      <c r="A14" s="218" t="s">
        <v>590</v>
      </c>
      <c r="B14" s="216" t="s">
        <v>591</v>
      </c>
      <c r="C14" s="216">
        <v>2011</v>
      </c>
      <c r="D14" s="216" t="s">
        <v>391</v>
      </c>
      <c r="E14" s="219">
        <v>640.09</v>
      </c>
      <c r="F14" s="215">
        <v>59642</v>
      </c>
    </row>
    <row r="15" spans="1:6" s="18" customFormat="1" ht="15.75">
      <c r="A15" s="218" t="s">
        <v>590</v>
      </c>
      <c r="B15" s="216" t="s">
        <v>591</v>
      </c>
      <c r="C15" s="216">
        <v>2011</v>
      </c>
      <c r="D15" s="216" t="s">
        <v>593</v>
      </c>
      <c r="E15" s="219">
        <v>1267.0899999999999</v>
      </c>
      <c r="F15" s="215">
        <v>59642</v>
      </c>
    </row>
    <row r="16" spans="1:6" s="18" customFormat="1" ht="15.75">
      <c r="A16" s="218" t="s">
        <v>590</v>
      </c>
      <c r="B16" s="216" t="s">
        <v>591</v>
      </c>
      <c r="C16" s="216">
        <v>2012</v>
      </c>
      <c r="D16" s="216" t="s">
        <v>580</v>
      </c>
      <c r="E16" s="219">
        <v>155.59</v>
      </c>
      <c r="F16" s="215">
        <v>59642</v>
      </c>
    </row>
    <row r="17" spans="1:6" s="18" customFormat="1" ht="15.75">
      <c r="A17" s="218" t="s">
        <v>590</v>
      </c>
      <c r="B17" s="216" t="s">
        <v>591</v>
      </c>
      <c r="C17" s="216">
        <v>2012</v>
      </c>
      <c r="D17" s="216" t="s">
        <v>592</v>
      </c>
      <c r="E17" s="219">
        <v>326.58999999999997</v>
      </c>
      <c r="F17" s="215">
        <v>59642</v>
      </c>
    </row>
    <row r="18" spans="1:6" s="18" customFormat="1" ht="15.75">
      <c r="A18" s="218" t="s">
        <v>590</v>
      </c>
      <c r="B18" s="216" t="s">
        <v>591</v>
      </c>
      <c r="C18" s="216">
        <v>2012</v>
      </c>
      <c r="D18" s="216" t="s">
        <v>391</v>
      </c>
      <c r="E18" s="219">
        <v>640.09</v>
      </c>
      <c r="F18" s="215">
        <v>59642</v>
      </c>
    </row>
    <row r="19" spans="1:6" s="18" customFormat="1" ht="15.75">
      <c r="A19" s="218" t="s">
        <v>590</v>
      </c>
      <c r="B19" s="216" t="s">
        <v>591</v>
      </c>
      <c r="C19" s="216">
        <v>2012</v>
      </c>
      <c r="D19" s="216" t="s">
        <v>593</v>
      </c>
      <c r="E19" s="219">
        <v>1267.0899999999999</v>
      </c>
      <c r="F19" s="215">
        <v>59642</v>
      </c>
    </row>
    <row r="20" spans="1:6" s="18" customFormat="1" ht="15.75">
      <c r="A20" s="200" t="s">
        <v>594</v>
      </c>
      <c r="B20" s="212" t="s">
        <v>591</v>
      </c>
      <c r="C20" s="212">
        <v>2009</v>
      </c>
      <c r="D20" s="212" t="s">
        <v>592</v>
      </c>
      <c r="E20" s="214">
        <v>326.3046941831517</v>
      </c>
      <c r="F20" s="217">
        <v>59642</v>
      </c>
    </row>
    <row r="21" spans="1:6" s="18" customFormat="1" ht="15.75">
      <c r="A21" s="200" t="s">
        <v>595</v>
      </c>
      <c r="B21" s="212" t="s">
        <v>591</v>
      </c>
      <c r="C21" s="212">
        <v>2009</v>
      </c>
      <c r="D21" s="212" t="s">
        <v>391</v>
      </c>
      <c r="E21" s="214">
        <v>639.51938836630347</v>
      </c>
      <c r="F21" s="217">
        <v>59642</v>
      </c>
    </row>
    <row r="22" spans="1:6" s="18" customFormat="1" ht="15.75">
      <c r="A22" s="200" t="s">
        <v>596</v>
      </c>
      <c r="B22" s="212" t="s">
        <v>591</v>
      </c>
      <c r="C22" s="212">
        <v>2009</v>
      </c>
      <c r="D22" s="212" t="s">
        <v>593</v>
      </c>
      <c r="E22" s="214">
        <v>1265.9487767326068</v>
      </c>
      <c r="F22" s="217">
        <v>59642</v>
      </c>
    </row>
    <row r="23" spans="1:6" s="18" customFormat="1" ht="15.75">
      <c r="A23" s="200" t="s">
        <v>597</v>
      </c>
      <c r="B23" s="212" t="s">
        <v>591</v>
      </c>
      <c r="C23" s="212">
        <v>2003</v>
      </c>
      <c r="D23" s="212" t="s">
        <v>364</v>
      </c>
      <c r="E23" s="214">
        <v>93.697347091575864</v>
      </c>
      <c r="F23" s="217">
        <v>59642</v>
      </c>
    </row>
    <row r="24" spans="1:6" s="18" customFormat="1" ht="15.75">
      <c r="A24" s="200" t="s">
        <v>598</v>
      </c>
      <c r="B24" s="212" t="s">
        <v>591</v>
      </c>
      <c r="C24" s="212">
        <v>2003</v>
      </c>
      <c r="D24" s="212" t="s">
        <v>592</v>
      </c>
      <c r="E24" s="214">
        <v>183.80469418315172</v>
      </c>
      <c r="F24" s="217">
        <v>59642</v>
      </c>
    </row>
    <row r="25" spans="1:6" s="18" customFormat="1" ht="15.75">
      <c r="A25" s="200" t="s">
        <v>599</v>
      </c>
      <c r="B25" s="212" t="s">
        <v>591</v>
      </c>
      <c r="C25" s="212">
        <v>2003</v>
      </c>
      <c r="D25" s="212" t="s">
        <v>391</v>
      </c>
      <c r="E25" s="214">
        <v>354.51938836630342</v>
      </c>
      <c r="F25" s="217">
        <v>59642</v>
      </c>
    </row>
    <row r="26" spans="1:6" s="18" customFormat="1" ht="15.75">
      <c r="A26" s="200" t="s">
        <v>600</v>
      </c>
      <c r="B26" s="212" t="s">
        <v>591</v>
      </c>
      <c r="C26" s="212">
        <v>2003</v>
      </c>
      <c r="D26" s="212" t="s">
        <v>593</v>
      </c>
      <c r="E26" s="214">
        <v>676.94877673260692</v>
      </c>
      <c r="F26" s="217">
        <v>59642</v>
      </c>
    </row>
    <row r="27" spans="1:6" s="18" customFormat="1" ht="15.75">
      <c r="A27" s="200" t="s">
        <v>601</v>
      </c>
      <c r="B27" s="212" t="s">
        <v>591</v>
      </c>
      <c r="C27" s="212">
        <v>2004</v>
      </c>
      <c r="D27" s="212" t="s">
        <v>364</v>
      </c>
      <c r="E27" s="214">
        <v>103.19734709157586</v>
      </c>
      <c r="F27" s="217">
        <v>59642</v>
      </c>
    </row>
    <row r="28" spans="1:6" s="18" customFormat="1" ht="15.75">
      <c r="A28" s="200" t="s">
        <v>602</v>
      </c>
      <c r="B28" s="212" t="s">
        <v>591</v>
      </c>
      <c r="C28" s="212">
        <v>2004</v>
      </c>
      <c r="D28" s="212" t="s">
        <v>356</v>
      </c>
      <c r="E28" s="214">
        <v>103.19734709157586</v>
      </c>
      <c r="F28" s="217">
        <v>59642</v>
      </c>
    </row>
    <row r="29" spans="1:6" s="18" customFormat="1" ht="15.75">
      <c r="A29" s="200" t="s">
        <v>603</v>
      </c>
      <c r="B29" s="212" t="s">
        <v>591</v>
      </c>
      <c r="C29" s="212">
        <v>2004</v>
      </c>
      <c r="D29" s="212" t="s">
        <v>393</v>
      </c>
      <c r="E29" s="214">
        <v>207.55469418315172</v>
      </c>
      <c r="F29" s="217">
        <v>59642</v>
      </c>
    </row>
    <row r="30" spans="1:6" s="18" customFormat="1" ht="15.75">
      <c r="A30" s="200" t="s">
        <v>604</v>
      </c>
      <c r="B30" s="212" t="s">
        <v>591</v>
      </c>
      <c r="C30" s="212">
        <v>2004</v>
      </c>
      <c r="D30" s="212" t="s">
        <v>391</v>
      </c>
      <c r="E30" s="214">
        <v>402.01938836630342</v>
      </c>
      <c r="F30" s="217">
        <v>59642</v>
      </c>
    </row>
    <row r="31" spans="1:6" s="18" customFormat="1" ht="15.75">
      <c r="A31" s="200" t="s">
        <v>605</v>
      </c>
      <c r="B31" s="212" t="s">
        <v>591</v>
      </c>
      <c r="C31" s="212">
        <v>2004</v>
      </c>
      <c r="D31" s="212" t="s">
        <v>593</v>
      </c>
      <c r="E31" s="214">
        <v>790.94877673260692</v>
      </c>
      <c r="F31" s="217">
        <v>59642</v>
      </c>
    </row>
    <row r="32" spans="1:6" s="18" customFormat="1" ht="15.75">
      <c r="A32" s="200" t="s">
        <v>606</v>
      </c>
      <c r="B32" s="212" t="s">
        <v>591</v>
      </c>
      <c r="C32" s="212">
        <v>2005</v>
      </c>
      <c r="D32" s="212" t="s">
        <v>364</v>
      </c>
      <c r="E32" s="214">
        <v>103.19734709157586</v>
      </c>
      <c r="F32" s="217">
        <v>59642</v>
      </c>
    </row>
    <row r="33" spans="1:6" s="18" customFormat="1" ht="15.75">
      <c r="A33" s="200" t="s">
        <v>607</v>
      </c>
      <c r="B33" s="212" t="s">
        <v>591</v>
      </c>
      <c r="C33" s="212">
        <v>2005</v>
      </c>
      <c r="D33" s="212" t="s">
        <v>592</v>
      </c>
      <c r="E33" s="214">
        <v>207.55469418315172</v>
      </c>
      <c r="F33" s="217">
        <v>59642</v>
      </c>
    </row>
    <row r="34" spans="1:6" s="18" customFormat="1" ht="15.75">
      <c r="A34" s="200" t="s">
        <v>608</v>
      </c>
      <c r="B34" s="212" t="s">
        <v>591</v>
      </c>
      <c r="C34" s="212">
        <v>2005</v>
      </c>
      <c r="D34" s="212" t="s">
        <v>391</v>
      </c>
      <c r="E34" s="214">
        <v>402.01938836630342</v>
      </c>
      <c r="F34" s="217">
        <v>59642</v>
      </c>
    </row>
    <row r="35" spans="1:6" s="18" customFormat="1" ht="15.75">
      <c r="A35" s="200" t="s">
        <v>609</v>
      </c>
      <c r="B35" s="212" t="s">
        <v>591</v>
      </c>
      <c r="C35" s="212">
        <v>2005</v>
      </c>
      <c r="D35" s="212" t="s">
        <v>593</v>
      </c>
      <c r="E35" s="214">
        <v>790.94877673260692</v>
      </c>
      <c r="F35" s="217">
        <v>59642</v>
      </c>
    </row>
    <row r="36" spans="1:6" s="18" customFormat="1" ht="15.75">
      <c r="A36" s="200" t="s">
        <v>610</v>
      </c>
      <c r="B36" s="212" t="s">
        <v>591</v>
      </c>
      <c r="C36" s="212">
        <v>2006</v>
      </c>
      <c r="D36" s="212" t="s">
        <v>364</v>
      </c>
      <c r="E36" s="214">
        <v>103.19734709157586</v>
      </c>
      <c r="F36" s="217">
        <v>59642</v>
      </c>
    </row>
    <row r="37" spans="1:6" s="18" customFormat="1" ht="15.75">
      <c r="A37" s="200" t="s">
        <v>611</v>
      </c>
      <c r="B37" s="212" t="s">
        <v>591</v>
      </c>
      <c r="C37" s="212">
        <v>2006</v>
      </c>
      <c r="D37" s="212" t="s">
        <v>592</v>
      </c>
      <c r="E37" s="214">
        <v>207.55469418315172</v>
      </c>
      <c r="F37" s="217">
        <v>59642</v>
      </c>
    </row>
    <row r="38" spans="1:6" s="18" customFormat="1" ht="15.75">
      <c r="A38" s="200" t="s">
        <v>612</v>
      </c>
      <c r="B38" s="212" t="s">
        <v>591</v>
      </c>
      <c r="C38" s="212">
        <v>2006</v>
      </c>
      <c r="D38" s="212" t="s">
        <v>391</v>
      </c>
      <c r="E38" s="214">
        <v>402.01938836630342</v>
      </c>
      <c r="F38" s="217">
        <v>59642</v>
      </c>
    </row>
    <row r="39" spans="1:6" s="18" customFormat="1" ht="15.75">
      <c r="A39" s="200" t="s">
        <v>613</v>
      </c>
      <c r="B39" s="212" t="s">
        <v>591</v>
      </c>
      <c r="C39" s="212">
        <v>2006</v>
      </c>
      <c r="D39" s="212" t="s">
        <v>593</v>
      </c>
      <c r="E39" s="214">
        <v>790.94877673260692</v>
      </c>
      <c r="F39" s="217">
        <v>59642</v>
      </c>
    </row>
    <row r="40" spans="1:6" s="18" customFormat="1" ht="15.75">
      <c r="A40" s="200" t="s">
        <v>614</v>
      </c>
      <c r="B40" s="212" t="s">
        <v>591</v>
      </c>
      <c r="C40" s="212">
        <v>2007</v>
      </c>
      <c r="D40" s="212" t="s">
        <v>356</v>
      </c>
      <c r="E40" s="214">
        <v>131.69734709157586</v>
      </c>
      <c r="F40" s="217">
        <v>59642</v>
      </c>
    </row>
    <row r="41" spans="1:6" s="18" customFormat="1" ht="15.75">
      <c r="A41" s="200" t="s">
        <v>615</v>
      </c>
      <c r="B41" s="212" t="s">
        <v>591</v>
      </c>
      <c r="C41" s="212">
        <v>2007</v>
      </c>
      <c r="D41" s="212" t="s">
        <v>592</v>
      </c>
      <c r="E41" s="214">
        <v>269.3046941831517</v>
      </c>
      <c r="F41" s="217">
        <v>59642</v>
      </c>
    </row>
    <row r="42" spans="1:6" s="18" customFormat="1" ht="15.75">
      <c r="A42" s="200" t="s">
        <v>616</v>
      </c>
      <c r="B42" s="212" t="s">
        <v>591</v>
      </c>
      <c r="C42" s="212">
        <v>2007</v>
      </c>
      <c r="D42" s="212" t="s">
        <v>391</v>
      </c>
      <c r="E42" s="214">
        <v>525.51938836630347</v>
      </c>
      <c r="F42" s="217">
        <v>59642</v>
      </c>
    </row>
    <row r="43" spans="1:6" s="18" customFormat="1" ht="15.75">
      <c r="A43" s="200" t="s">
        <v>617</v>
      </c>
      <c r="B43" s="212" t="s">
        <v>591</v>
      </c>
      <c r="C43" s="212">
        <v>2008</v>
      </c>
      <c r="D43" s="212" t="s">
        <v>618</v>
      </c>
      <c r="E43" s="214">
        <v>131.69734709157586</v>
      </c>
      <c r="F43" s="217">
        <v>59642</v>
      </c>
    </row>
    <row r="44" spans="1:6" s="18" customFormat="1" ht="15.75">
      <c r="A44" s="200" t="s">
        <v>619</v>
      </c>
      <c r="B44" s="212" t="s">
        <v>591</v>
      </c>
      <c r="C44" s="212">
        <v>2008</v>
      </c>
      <c r="D44" s="212" t="s">
        <v>592</v>
      </c>
      <c r="E44" s="214">
        <v>269.3046941831517</v>
      </c>
      <c r="F44" s="217">
        <v>59642</v>
      </c>
    </row>
    <row r="45" spans="1:6" s="18" customFormat="1" ht="15.75">
      <c r="A45" s="200" t="s">
        <v>620</v>
      </c>
      <c r="B45" s="212" t="s">
        <v>591</v>
      </c>
      <c r="C45" s="212">
        <v>2008</v>
      </c>
      <c r="D45" s="212" t="s">
        <v>391</v>
      </c>
      <c r="E45" s="214">
        <v>525.51938836630347</v>
      </c>
      <c r="F45" s="217">
        <v>59642</v>
      </c>
    </row>
    <row r="46" spans="1:6" s="18" customFormat="1" ht="15.75">
      <c r="A46" s="200" t="s">
        <v>621</v>
      </c>
      <c r="B46" s="212" t="s">
        <v>591</v>
      </c>
      <c r="C46" s="212">
        <v>2008</v>
      </c>
      <c r="D46" s="212" t="s">
        <v>593</v>
      </c>
      <c r="E46" s="214">
        <v>1037.9487767326068</v>
      </c>
      <c r="F46" s="217">
        <v>59642</v>
      </c>
    </row>
    <row r="47" spans="1:6" s="18" customFormat="1" ht="15.75">
      <c r="A47" s="200" t="s">
        <v>622</v>
      </c>
      <c r="B47" s="212" t="s">
        <v>591</v>
      </c>
      <c r="C47" s="212">
        <v>2009</v>
      </c>
      <c r="D47" s="212" t="s">
        <v>580</v>
      </c>
      <c r="E47" s="214">
        <v>155.44734709157586</v>
      </c>
      <c r="F47" s="217">
        <v>59642</v>
      </c>
    </row>
    <row r="48" spans="1:6" s="18" customFormat="1" ht="15.75">
      <c r="A48" s="200" t="s">
        <v>623</v>
      </c>
      <c r="B48" s="212" t="s">
        <v>591</v>
      </c>
      <c r="C48" s="212">
        <v>2007</v>
      </c>
      <c r="D48" s="212" t="s">
        <v>593</v>
      </c>
      <c r="E48" s="214">
        <v>1037.9487767326068</v>
      </c>
      <c r="F48" s="217">
        <v>59642</v>
      </c>
    </row>
    <row r="49" spans="1:6" s="18" customFormat="1" ht="15.75">
      <c r="A49" s="200" t="s">
        <v>624</v>
      </c>
      <c r="B49" s="212" t="s">
        <v>591</v>
      </c>
      <c r="C49" s="212">
        <v>2010</v>
      </c>
      <c r="D49" s="212" t="s">
        <v>592</v>
      </c>
      <c r="E49" s="214">
        <v>326.3046941831517</v>
      </c>
      <c r="F49" s="217">
        <v>59642</v>
      </c>
    </row>
    <row r="50" spans="1:6" s="18" customFormat="1" ht="15.75">
      <c r="A50" s="200" t="s">
        <v>625</v>
      </c>
      <c r="B50" s="212" t="s">
        <v>591</v>
      </c>
      <c r="C50" s="212">
        <v>2010</v>
      </c>
      <c r="D50" s="212" t="s">
        <v>364</v>
      </c>
      <c r="E50" s="214">
        <v>155.44734709157586</v>
      </c>
      <c r="F50" s="217">
        <v>59642</v>
      </c>
    </row>
    <row r="51" spans="1:6" s="18" customFormat="1" ht="15.75">
      <c r="A51" s="200" t="s">
        <v>626</v>
      </c>
      <c r="B51" s="212" t="s">
        <v>591</v>
      </c>
      <c r="C51" s="212">
        <v>2011</v>
      </c>
      <c r="D51" s="212" t="s">
        <v>364</v>
      </c>
      <c r="E51" s="214">
        <v>155.44734709157586</v>
      </c>
      <c r="F51" s="217" t="s">
        <v>357</v>
      </c>
    </row>
    <row r="52" spans="1:6" s="18" customFormat="1" ht="15.75">
      <c r="A52" s="218" t="s">
        <v>627</v>
      </c>
      <c r="B52" s="216" t="s">
        <v>591</v>
      </c>
      <c r="C52" s="216">
        <v>2011</v>
      </c>
      <c r="D52" s="216" t="s">
        <v>580</v>
      </c>
      <c r="E52" s="219">
        <v>71.847347091575855</v>
      </c>
      <c r="F52" s="215">
        <v>88762</v>
      </c>
    </row>
    <row r="53" spans="1:6" s="18" customFormat="1" ht="15.75">
      <c r="A53" s="218" t="s">
        <v>627</v>
      </c>
      <c r="B53" s="216" t="s">
        <v>591</v>
      </c>
      <c r="C53" s="216">
        <v>2012</v>
      </c>
      <c r="D53" s="216" t="s">
        <v>580</v>
      </c>
      <c r="E53" s="219">
        <v>77.55</v>
      </c>
      <c r="F53" s="215">
        <v>88762</v>
      </c>
    </row>
    <row r="54" spans="1:6" s="18" customFormat="1" ht="15.75">
      <c r="A54" s="200" t="s">
        <v>628</v>
      </c>
      <c r="B54" s="212" t="s">
        <v>591</v>
      </c>
      <c r="C54" s="212">
        <v>2009</v>
      </c>
      <c r="D54" s="212" t="s">
        <v>364</v>
      </c>
      <c r="E54" s="214">
        <v>74.697347091575864</v>
      </c>
      <c r="F54" s="217">
        <v>59642</v>
      </c>
    </row>
    <row r="55" spans="1:6" s="18" customFormat="1" ht="15.75">
      <c r="A55" s="200" t="s">
        <v>629</v>
      </c>
      <c r="B55" s="212" t="s">
        <v>591</v>
      </c>
      <c r="C55" s="212">
        <v>2010</v>
      </c>
      <c r="D55" s="212" t="s">
        <v>364</v>
      </c>
      <c r="E55" s="214">
        <v>71.847347091575855</v>
      </c>
      <c r="F55" s="217">
        <v>59642</v>
      </c>
    </row>
    <row r="56" spans="1:6" s="18" customFormat="1" ht="15.75">
      <c r="A56" s="217" t="s">
        <v>590</v>
      </c>
      <c r="B56" s="212" t="s">
        <v>591</v>
      </c>
      <c r="C56" s="212">
        <v>2013</v>
      </c>
      <c r="D56" s="212" t="s">
        <v>580</v>
      </c>
      <c r="E56" s="214">
        <v>155.45000000000002</v>
      </c>
      <c r="F56" s="217">
        <v>59642</v>
      </c>
    </row>
    <row r="57" spans="1:6" s="18" customFormat="1" ht="15.75">
      <c r="A57" s="217" t="s">
        <v>590</v>
      </c>
      <c r="B57" s="212" t="s">
        <v>591</v>
      </c>
      <c r="C57" s="212">
        <v>2013</v>
      </c>
      <c r="D57" s="212" t="s">
        <v>592</v>
      </c>
      <c r="E57" s="214">
        <v>326.29999999999995</v>
      </c>
      <c r="F57" s="217">
        <v>59642</v>
      </c>
    </row>
    <row r="58" spans="1:6" s="18" customFormat="1" ht="15.75">
      <c r="A58" s="217" t="s">
        <v>590</v>
      </c>
      <c r="B58" s="212" t="s">
        <v>591</v>
      </c>
      <c r="C58" s="212">
        <v>2013</v>
      </c>
      <c r="D58" s="212" t="s">
        <v>391</v>
      </c>
      <c r="E58" s="214">
        <v>639.52</v>
      </c>
      <c r="F58" s="217">
        <v>59642</v>
      </c>
    </row>
    <row r="59" spans="1:6" s="18" customFormat="1" ht="15.75">
      <c r="A59" s="217" t="s">
        <v>590</v>
      </c>
      <c r="B59" s="212" t="s">
        <v>591</v>
      </c>
      <c r="C59" s="212">
        <v>2013</v>
      </c>
      <c r="D59" s="212" t="s">
        <v>593</v>
      </c>
      <c r="E59" s="214">
        <v>1265.9499999999998</v>
      </c>
      <c r="F59" s="217">
        <v>59642</v>
      </c>
    </row>
    <row r="60" spans="1:6" s="18" customFormat="1" ht="15.75">
      <c r="A60" s="217" t="s">
        <v>630</v>
      </c>
      <c r="B60" s="212" t="s">
        <v>591</v>
      </c>
      <c r="C60" s="212">
        <v>2013</v>
      </c>
      <c r="D60" s="212" t="s">
        <v>364</v>
      </c>
      <c r="E60" s="214">
        <v>896.95</v>
      </c>
      <c r="F60" s="217">
        <v>59642</v>
      </c>
    </row>
    <row r="61" spans="1:6" s="18" customFormat="1" ht="15.75">
      <c r="A61" s="217" t="s">
        <v>627</v>
      </c>
      <c r="B61" s="212" t="s">
        <v>591</v>
      </c>
      <c r="C61" s="212">
        <v>2013</v>
      </c>
      <c r="D61" s="212" t="s">
        <v>580</v>
      </c>
      <c r="E61" s="214">
        <v>77.55</v>
      </c>
      <c r="F61" s="217">
        <v>88762</v>
      </c>
    </row>
    <row r="62" spans="1:6" s="18" customFormat="1" ht="15.75">
      <c r="A62" s="220"/>
      <c r="B62" s="212"/>
      <c r="C62" s="220"/>
      <c r="D62" s="220"/>
      <c r="E62" s="220"/>
      <c r="F62" s="217"/>
    </row>
    <row r="63" spans="1:6" s="18" customFormat="1" ht="15.75">
      <c r="A63" s="211" t="s">
        <v>631</v>
      </c>
      <c r="B63" s="212"/>
      <c r="C63" s="212"/>
      <c r="D63" s="212"/>
      <c r="E63" s="214"/>
      <c r="F63" s="217"/>
    </row>
    <row r="64" spans="1:6" s="18" customFormat="1" ht="15.75">
      <c r="A64" s="200" t="s">
        <v>632</v>
      </c>
      <c r="B64" s="212" t="s">
        <v>199</v>
      </c>
      <c r="C64" s="212">
        <v>2010</v>
      </c>
      <c r="D64" s="212" t="s">
        <v>633</v>
      </c>
      <c r="E64" s="214">
        <v>37.64734709157586</v>
      </c>
      <c r="F64" s="217">
        <v>99434</v>
      </c>
    </row>
    <row r="65" spans="1:6" s="18" customFormat="1" ht="15.75">
      <c r="A65" s="200" t="s">
        <v>634</v>
      </c>
      <c r="B65" s="212" t="s">
        <v>591</v>
      </c>
      <c r="C65" s="212">
        <v>2006</v>
      </c>
      <c r="D65" s="212" t="s">
        <v>633</v>
      </c>
      <c r="E65" s="214">
        <v>27.19734709157586</v>
      </c>
      <c r="F65" s="217">
        <v>99433</v>
      </c>
    </row>
    <row r="66" spans="1:6" s="18" customFormat="1" ht="15.75">
      <c r="A66" s="200" t="s">
        <v>635</v>
      </c>
      <c r="B66" s="212" t="s">
        <v>199</v>
      </c>
      <c r="C66" s="212">
        <v>2008</v>
      </c>
      <c r="D66" s="212" t="s">
        <v>633</v>
      </c>
      <c r="E66" s="214">
        <v>30.047347091575858</v>
      </c>
      <c r="F66" s="217">
        <v>99433</v>
      </c>
    </row>
    <row r="67" spans="1:6" s="18" customFormat="1" ht="15.75">
      <c r="A67" s="200" t="s">
        <v>636</v>
      </c>
      <c r="B67" s="212" t="s">
        <v>395</v>
      </c>
      <c r="C67" s="212">
        <v>2000</v>
      </c>
      <c r="D67" s="212" t="s">
        <v>633</v>
      </c>
      <c r="E67" s="214">
        <v>78.497347091575861</v>
      </c>
      <c r="F67" s="217" t="s">
        <v>357</v>
      </c>
    </row>
    <row r="68" spans="1:6" s="18" customFormat="1" ht="15.75">
      <c r="A68" s="200" t="s">
        <v>637</v>
      </c>
      <c r="B68" s="212" t="s">
        <v>199</v>
      </c>
      <c r="C68" s="212">
        <v>2010</v>
      </c>
      <c r="D68" s="212" t="s">
        <v>633</v>
      </c>
      <c r="E68" s="214">
        <v>46.2</v>
      </c>
      <c r="F68" s="217">
        <v>113176</v>
      </c>
    </row>
    <row r="69" spans="1:6" s="18" customFormat="1" ht="15.75">
      <c r="A69" s="200" t="s">
        <v>638</v>
      </c>
      <c r="B69" s="212" t="s">
        <v>591</v>
      </c>
      <c r="C69" s="212">
        <v>2005</v>
      </c>
      <c r="D69" s="212" t="s">
        <v>633</v>
      </c>
      <c r="E69" s="214">
        <v>73.747347091575861</v>
      </c>
      <c r="F69" s="217" t="s">
        <v>357</v>
      </c>
    </row>
    <row r="70" spans="1:6" s="18" customFormat="1" ht="15.75">
      <c r="A70" s="200" t="s">
        <v>639</v>
      </c>
      <c r="B70" s="212" t="s">
        <v>117</v>
      </c>
      <c r="C70" s="212">
        <v>2003</v>
      </c>
      <c r="D70" s="212" t="s">
        <v>633</v>
      </c>
      <c r="E70" s="214">
        <v>31.94734709157586</v>
      </c>
      <c r="F70" s="217" t="s">
        <v>357</v>
      </c>
    </row>
    <row r="71" spans="1:6" s="18" customFormat="1" ht="15.75">
      <c r="A71" s="218" t="s">
        <v>640</v>
      </c>
      <c r="B71" s="216" t="s">
        <v>591</v>
      </c>
      <c r="C71" s="216">
        <v>2008</v>
      </c>
      <c r="D71" s="203" t="s">
        <v>641</v>
      </c>
      <c r="E71" s="219">
        <v>67.239999999999995</v>
      </c>
      <c r="F71" s="221" t="s">
        <v>357</v>
      </c>
    </row>
    <row r="72" spans="1:6" s="18" customFormat="1" ht="15.75">
      <c r="A72" s="200" t="s">
        <v>642</v>
      </c>
      <c r="B72" s="212" t="s">
        <v>12</v>
      </c>
      <c r="C72" s="212">
        <v>2007</v>
      </c>
      <c r="D72" s="212" t="s">
        <v>633</v>
      </c>
      <c r="E72" s="214">
        <v>35.747347091575861</v>
      </c>
      <c r="F72" s="217">
        <v>79005</v>
      </c>
    </row>
    <row r="73" spans="1:6" s="18" customFormat="1" ht="15.75">
      <c r="A73" s="200" t="s">
        <v>643</v>
      </c>
      <c r="B73" s="212" t="s">
        <v>199</v>
      </c>
      <c r="C73" s="212">
        <v>2006</v>
      </c>
      <c r="D73" s="212" t="s">
        <v>633</v>
      </c>
      <c r="E73" s="214">
        <v>35.747347091575861</v>
      </c>
      <c r="F73" s="217" t="s">
        <v>357</v>
      </c>
    </row>
    <row r="74" spans="1:6" s="18" customFormat="1" ht="15.75">
      <c r="A74" s="200" t="s">
        <v>644</v>
      </c>
      <c r="B74" s="212" t="s">
        <v>117</v>
      </c>
      <c r="C74" s="212">
        <v>2007</v>
      </c>
      <c r="D74" s="212" t="s">
        <v>633</v>
      </c>
      <c r="E74" s="214">
        <v>58.547347091575858</v>
      </c>
      <c r="F74" s="217" t="s">
        <v>357</v>
      </c>
    </row>
    <row r="75" spans="1:6" s="18" customFormat="1" ht="15.75">
      <c r="A75" s="200" t="s">
        <v>645</v>
      </c>
      <c r="B75" s="212" t="s">
        <v>117</v>
      </c>
      <c r="C75" s="212">
        <v>2004</v>
      </c>
      <c r="D75" s="212" t="s">
        <v>633</v>
      </c>
      <c r="E75" s="214">
        <v>54.747347091575861</v>
      </c>
      <c r="F75" s="217" t="s">
        <v>357</v>
      </c>
    </row>
    <row r="76" spans="1:6" s="18" customFormat="1" ht="15.75">
      <c r="A76" s="200" t="s">
        <v>646</v>
      </c>
      <c r="B76" s="212" t="s">
        <v>117</v>
      </c>
      <c r="C76" s="212">
        <v>2003</v>
      </c>
      <c r="D76" s="212" t="s">
        <v>633</v>
      </c>
      <c r="E76" s="214">
        <v>50.947347091575864</v>
      </c>
      <c r="F76" s="217" t="s">
        <v>357</v>
      </c>
    </row>
    <row r="77" spans="1:6" s="18" customFormat="1" ht="15.75">
      <c r="A77" s="200" t="s">
        <v>647</v>
      </c>
      <c r="B77" s="212" t="s">
        <v>395</v>
      </c>
      <c r="C77" s="212">
        <v>2004</v>
      </c>
      <c r="D77" s="212" t="s">
        <v>633</v>
      </c>
      <c r="E77" s="214">
        <v>36.697347091575864</v>
      </c>
      <c r="F77" s="217" t="s">
        <v>357</v>
      </c>
    </row>
    <row r="78" spans="1:6" s="18" customFormat="1" ht="15.75">
      <c r="A78" s="200" t="s">
        <v>648</v>
      </c>
      <c r="B78" s="212" t="s">
        <v>117</v>
      </c>
      <c r="C78" s="212">
        <v>2003</v>
      </c>
      <c r="D78" s="212" t="s">
        <v>633</v>
      </c>
      <c r="E78" s="214">
        <v>27.19734709157586</v>
      </c>
      <c r="F78" s="217" t="s">
        <v>357</v>
      </c>
    </row>
    <row r="79" spans="1:6" s="18" customFormat="1" ht="15.75">
      <c r="A79" s="200" t="s">
        <v>649</v>
      </c>
      <c r="B79" s="212" t="s">
        <v>650</v>
      </c>
      <c r="C79" s="212">
        <v>2012</v>
      </c>
      <c r="D79" s="212" t="s">
        <v>633</v>
      </c>
      <c r="E79" s="214">
        <v>126.94734709157586</v>
      </c>
      <c r="F79" s="217">
        <v>102161</v>
      </c>
    </row>
    <row r="80" spans="1:6" s="18" customFormat="1" ht="15.75">
      <c r="A80" s="200" t="s">
        <v>651</v>
      </c>
      <c r="B80" s="212" t="s">
        <v>199</v>
      </c>
      <c r="C80" s="212">
        <v>2006</v>
      </c>
      <c r="D80" s="212" t="s">
        <v>633</v>
      </c>
      <c r="E80" s="214">
        <v>40.497347091575861</v>
      </c>
      <c r="F80" s="217" t="s">
        <v>357</v>
      </c>
    </row>
    <row r="81" spans="1:6" s="18" customFormat="1" ht="15.75">
      <c r="A81" s="200" t="s">
        <v>652</v>
      </c>
      <c r="B81" s="212" t="s">
        <v>591</v>
      </c>
      <c r="C81" s="212">
        <v>2005</v>
      </c>
      <c r="D81" s="212" t="s">
        <v>633</v>
      </c>
      <c r="E81" s="214">
        <v>28.14734709157586</v>
      </c>
      <c r="F81" s="217" t="s">
        <v>357</v>
      </c>
    </row>
    <row r="82" spans="1:6" s="18" customFormat="1" ht="15.75">
      <c r="A82" s="199" t="s">
        <v>653</v>
      </c>
      <c r="B82" s="203" t="s">
        <v>654</v>
      </c>
      <c r="C82" s="216">
        <v>2012</v>
      </c>
      <c r="D82" s="203" t="s">
        <v>641</v>
      </c>
      <c r="E82" s="222">
        <v>38.739999999999995</v>
      </c>
      <c r="F82" s="221">
        <v>108616</v>
      </c>
    </row>
    <row r="83" spans="1:6" s="18" customFormat="1" ht="15.75">
      <c r="A83" s="200" t="s">
        <v>655</v>
      </c>
      <c r="B83" s="212" t="s">
        <v>117</v>
      </c>
      <c r="C83" s="212">
        <v>2003</v>
      </c>
      <c r="D83" s="212" t="s">
        <v>633</v>
      </c>
      <c r="E83" s="214">
        <v>29.097347091575859</v>
      </c>
      <c r="F83" s="217">
        <v>106708</v>
      </c>
    </row>
    <row r="84" spans="1:6" s="18" customFormat="1" ht="15.75">
      <c r="A84" s="200" t="s">
        <v>656</v>
      </c>
      <c r="B84" s="212" t="s">
        <v>117</v>
      </c>
      <c r="C84" s="212">
        <v>2006</v>
      </c>
      <c r="D84" s="212" t="s">
        <v>633</v>
      </c>
      <c r="E84" s="214">
        <v>26.247347091575861</v>
      </c>
      <c r="F84" s="217">
        <v>106708</v>
      </c>
    </row>
    <row r="85" spans="1:6" s="18" customFormat="1" ht="15.75">
      <c r="A85" s="200" t="s">
        <v>657</v>
      </c>
      <c r="B85" s="212" t="s">
        <v>117</v>
      </c>
      <c r="C85" s="212">
        <v>2008</v>
      </c>
      <c r="D85" s="212" t="s">
        <v>633</v>
      </c>
      <c r="E85" s="214">
        <v>27.19734709157586</v>
      </c>
      <c r="F85" s="217">
        <v>106708</v>
      </c>
    </row>
    <row r="86" spans="1:6" s="18" customFormat="1" ht="15.75">
      <c r="A86" s="200" t="s">
        <v>658</v>
      </c>
      <c r="B86" s="212" t="s">
        <v>12</v>
      </c>
      <c r="C86" s="212">
        <v>2007</v>
      </c>
      <c r="D86" s="212" t="s">
        <v>633</v>
      </c>
      <c r="E86" s="214">
        <v>97.497347091575861</v>
      </c>
      <c r="F86" s="217">
        <v>79007</v>
      </c>
    </row>
    <row r="87" spans="1:6" s="18" customFormat="1" ht="15.75">
      <c r="A87" s="200" t="s">
        <v>659</v>
      </c>
      <c r="B87" s="212" t="s">
        <v>199</v>
      </c>
      <c r="C87" s="212">
        <v>2007</v>
      </c>
      <c r="D87" s="212" t="s">
        <v>633</v>
      </c>
      <c r="E87" s="214">
        <v>40.497347091575861</v>
      </c>
      <c r="F87" s="217" t="s">
        <v>357</v>
      </c>
    </row>
    <row r="88" spans="1:6" s="18" customFormat="1" ht="15.75">
      <c r="A88" s="200" t="s">
        <v>660</v>
      </c>
      <c r="B88" s="212" t="s">
        <v>179</v>
      </c>
      <c r="C88" s="212">
        <v>2007</v>
      </c>
      <c r="D88" s="212" t="s">
        <v>633</v>
      </c>
      <c r="E88" s="214">
        <v>29.097347091575859</v>
      </c>
      <c r="F88" s="217" t="s">
        <v>357</v>
      </c>
    </row>
    <row r="89" spans="1:6" s="18" customFormat="1" ht="15.75">
      <c r="A89" s="200" t="s">
        <v>661</v>
      </c>
      <c r="B89" s="212" t="s">
        <v>395</v>
      </c>
      <c r="C89" s="212">
        <v>2006</v>
      </c>
      <c r="D89" s="212" t="s">
        <v>633</v>
      </c>
      <c r="E89" s="214">
        <v>28.14734709157586</v>
      </c>
      <c r="F89" s="217" t="s">
        <v>357</v>
      </c>
    </row>
    <row r="90" spans="1:6" s="18" customFormat="1" ht="15.75">
      <c r="A90" s="200" t="s">
        <v>662</v>
      </c>
      <c r="B90" s="212" t="s">
        <v>117</v>
      </c>
      <c r="C90" s="212">
        <v>2004</v>
      </c>
      <c r="D90" s="212" t="s">
        <v>633</v>
      </c>
      <c r="E90" s="214">
        <v>40.497347091575861</v>
      </c>
      <c r="F90" s="217" t="s">
        <v>357</v>
      </c>
    </row>
    <row r="91" spans="1:6" s="18" customFormat="1" ht="15.75">
      <c r="A91" s="200" t="s">
        <v>663</v>
      </c>
      <c r="B91" s="212" t="s">
        <v>116</v>
      </c>
      <c r="C91" s="212">
        <v>2010</v>
      </c>
      <c r="D91" s="212" t="s">
        <v>633</v>
      </c>
      <c r="E91" s="214">
        <v>30.997347091575861</v>
      </c>
      <c r="F91" s="217">
        <v>102162</v>
      </c>
    </row>
    <row r="92" spans="1:6" s="18" customFormat="1" ht="15.75">
      <c r="A92" s="200" t="s">
        <v>664</v>
      </c>
      <c r="B92" s="212" t="s">
        <v>12</v>
      </c>
      <c r="C92" s="212">
        <v>2009</v>
      </c>
      <c r="D92" s="212" t="s">
        <v>633</v>
      </c>
      <c r="E92" s="214">
        <v>35.747347091575861</v>
      </c>
      <c r="F92" s="217">
        <v>77443</v>
      </c>
    </row>
    <row r="93" spans="1:6" s="18" customFormat="1" ht="15.75">
      <c r="A93" s="200" t="s">
        <v>665</v>
      </c>
      <c r="B93" s="212" t="s">
        <v>116</v>
      </c>
      <c r="C93" s="212">
        <v>2011</v>
      </c>
      <c r="D93" s="212" t="s">
        <v>633</v>
      </c>
      <c r="E93" s="214">
        <v>43.347347091575855</v>
      </c>
      <c r="F93" s="217" t="s">
        <v>357</v>
      </c>
    </row>
    <row r="94" spans="1:6" s="18" customFormat="1" ht="15.75">
      <c r="A94" s="218" t="s">
        <v>666</v>
      </c>
      <c r="B94" s="216" t="s">
        <v>591</v>
      </c>
      <c r="C94" s="216">
        <v>2010</v>
      </c>
      <c r="D94" s="216" t="s">
        <v>641</v>
      </c>
      <c r="E94" s="219">
        <v>63.44</v>
      </c>
      <c r="F94" s="215">
        <v>99435</v>
      </c>
    </row>
    <row r="95" spans="1:6" s="18" customFormat="1" ht="15.75">
      <c r="A95" s="200" t="s">
        <v>667</v>
      </c>
      <c r="B95" s="212" t="s">
        <v>199</v>
      </c>
      <c r="C95" s="212">
        <v>2011</v>
      </c>
      <c r="D95" s="212" t="s">
        <v>633</v>
      </c>
      <c r="E95" s="214">
        <v>26.247347091575861</v>
      </c>
      <c r="F95" s="217" t="s">
        <v>357</v>
      </c>
    </row>
    <row r="96" spans="1:6" s="18" customFormat="1" ht="15.75">
      <c r="A96" s="200" t="s">
        <v>668</v>
      </c>
      <c r="B96" s="212" t="s">
        <v>591</v>
      </c>
      <c r="C96" s="212">
        <v>2007</v>
      </c>
      <c r="D96" s="212" t="s">
        <v>633</v>
      </c>
      <c r="E96" s="214">
        <v>43.347347091575855</v>
      </c>
      <c r="F96" s="217" t="s">
        <v>357</v>
      </c>
    </row>
    <row r="97" spans="1:6" s="18" customFormat="1" ht="15.75">
      <c r="A97" s="218" t="s">
        <v>669</v>
      </c>
      <c r="B97" s="203" t="s">
        <v>654</v>
      </c>
      <c r="C97" s="216">
        <v>2011</v>
      </c>
      <c r="D97" s="203" t="s">
        <v>641</v>
      </c>
      <c r="E97" s="222">
        <v>36.840000000000003</v>
      </c>
      <c r="F97" s="221">
        <v>108617</v>
      </c>
    </row>
    <row r="98" spans="1:6" s="18" customFormat="1" ht="15.75">
      <c r="A98" s="218" t="s">
        <v>670</v>
      </c>
      <c r="B98" s="203" t="s">
        <v>591</v>
      </c>
      <c r="C98" s="216">
        <v>2012</v>
      </c>
      <c r="D98" s="203" t="s">
        <v>641</v>
      </c>
      <c r="E98" s="222">
        <v>38.739999999999995</v>
      </c>
      <c r="F98" s="221">
        <v>108618</v>
      </c>
    </row>
    <row r="99" spans="1:6" s="18" customFormat="1" ht="15.75">
      <c r="A99" s="200" t="s">
        <v>671</v>
      </c>
      <c r="B99" s="212" t="s">
        <v>117</v>
      </c>
      <c r="C99" s="212">
        <v>2004</v>
      </c>
      <c r="D99" s="212" t="s">
        <v>633</v>
      </c>
      <c r="E99" s="214">
        <v>26.247347091575861</v>
      </c>
      <c r="F99" s="217" t="s">
        <v>357</v>
      </c>
    </row>
    <row r="100" spans="1:6" s="18" customFormat="1" ht="15.75">
      <c r="A100" s="200" t="s">
        <v>672</v>
      </c>
      <c r="B100" s="212" t="s">
        <v>117</v>
      </c>
      <c r="C100" s="212">
        <v>2011</v>
      </c>
      <c r="D100" s="212" t="s">
        <v>633</v>
      </c>
      <c r="E100" s="214">
        <v>39.547347091575858</v>
      </c>
      <c r="F100" s="217" t="s">
        <v>357</v>
      </c>
    </row>
    <row r="101" spans="1:6" s="18" customFormat="1" ht="15.75">
      <c r="A101" s="200" t="s">
        <v>673</v>
      </c>
      <c r="B101" s="212" t="s">
        <v>674</v>
      </c>
      <c r="C101" s="212">
        <v>2009</v>
      </c>
      <c r="D101" s="212" t="s">
        <v>633</v>
      </c>
      <c r="E101" s="214">
        <v>59.497347091575861</v>
      </c>
      <c r="F101" s="217">
        <v>99437</v>
      </c>
    </row>
    <row r="102" spans="1:6" s="18" customFormat="1" ht="15.75">
      <c r="A102" s="218" t="s">
        <v>675</v>
      </c>
      <c r="B102" s="216" t="s">
        <v>591</v>
      </c>
      <c r="C102" s="216">
        <v>2012</v>
      </c>
      <c r="D102" s="216" t="s">
        <v>641</v>
      </c>
      <c r="E102" s="219">
        <v>70.09</v>
      </c>
      <c r="F102" s="215" t="s">
        <v>676</v>
      </c>
    </row>
    <row r="103" spans="1:6" s="18" customFormat="1" ht="15.75">
      <c r="A103" s="200" t="s">
        <v>677</v>
      </c>
      <c r="B103" s="212" t="s">
        <v>678</v>
      </c>
      <c r="C103" s="212">
        <v>2011</v>
      </c>
      <c r="D103" s="212" t="s">
        <v>633</v>
      </c>
      <c r="E103" s="214">
        <v>35.747347091575861</v>
      </c>
      <c r="F103" s="217">
        <v>100633</v>
      </c>
    </row>
    <row r="104" spans="1:6" s="18" customFormat="1" ht="15.75">
      <c r="A104" s="218" t="s">
        <v>679</v>
      </c>
      <c r="B104" s="216" t="s">
        <v>654</v>
      </c>
      <c r="C104" s="216">
        <v>2012</v>
      </c>
      <c r="D104" s="216" t="s">
        <v>641</v>
      </c>
      <c r="E104" s="219">
        <v>55.84</v>
      </c>
      <c r="F104" s="215" t="s">
        <v>680</v>
      </c>
    </row>
    <row r="105" spans="1:6" s="18" customFormat="1" ht="15.75">
      <c r="A105" s="200" t="s">
        <v>681</v>
      </c>
      <c r="B105" s="212" t="s">
        <v>179</v>
      </c>
      <c r="C105" s="212">
        <v>2007</v>
      </c>
      <c r="D105" s="212" t="s">
        <v>633</v>
      </c>
      <c r="E105" s="214">
        <v>65.197347091575864</v>
      </c>
      <c r="F105" s="217" t="s">
        <v>357</v>
      </c>
    </row>
    <row r="106" spans="1:6" s="18" customFormat="1" ht="15.75">
      <c r="A106" s="200" t="s">
        <v>682</v>
      </c>
      <c r="B106" s="212" t="s">
        <v>117</v>
      </c>
      <c r="C106" s="212">
        <v>2007</v>
      </c>
      <c r="D106" s="212" t="s">
        <v>633</v>
      </c>
      <c r="E106" s="214">
        <v>40.497347091575861</v>
      </c>
      <c r="F106" s="217" t="s">
        <v>357</v>
      </c>
    </row>
    <row r="107" spans="1:6" s="18" customFormat="1" ht="15.75">
      <c r="A107" s="200" t="s">
        <v>683</v>
      </c>
      <c r="B107" s="212" t="s">
        <v>12</v>
      </c>
      <c r="C107" s="212">
        <v>2002</v>
      </c>
      <c r="D107" s="212" t="s">
        <v>633</v>
      </c>
      <c r="E107" s="214">
        <v>26.247347091575861</v>
      </c>
      <c r="F107" s="217" t="s">
        <v>357</v>
      </c>
    </row>
    <row r="108" spans="1:6" s="18" customFormat="1" ht="15.75">
      <c r="A108" s="200" t="s">
        <v>684</v>
      </c>
      <c r="B108" s="212" t="s">
        <v>117</v>
      </c>
      <c r="C108" s="212">
        <v>2002</v>
      </c>
      <c r="D108" s="212" t="s">
        <v>633</v>
      </c>
      <c r="E108" s="214">
        <v>41.447347091575864</v>
      </c>
      <c r="F108" s="217" t="s">
        <v>357</v>
      </c>
    </row>
    <row r="109" spans="1:6" s="18" customFormat="1" ht="15.75">
      <c r="A109" s="200" t="s">
        <v>685</v>
      </c>
      <c r="B109" s="212" t="s">
        <v>199</v>
      </c>
      <c r="C109" s="212">
        <v>2003</v>
      </c>
      <c r="D109" s="212" t="s">
        <v>633</v>
      </c>
      <c r="E109" s="214">
        <v>68.997347091575861</v>
      </c>
      <c r="F109" s="217" t="s">
        <v>357</v>
      </c>
    </row>
    <row r="110" spans="1:6" s="18" customFormat="1" ht="15.75">
      <c r="A110" s="200" t="s">
        <v>686</v>
      </c>
      <c r="B110" s="212" t="s">
        <v>687</v>
      </c>
      <c r="C110" s="212">
        <v>2004</v>
      </c>
      <c r="D110" s="212" t="s">
        <v>633</v>
      </c>
      <c r="E110" s="214">
        <v>41.447347091575864</v>
      </c>
      <c r="F110" s="217" t="s">
        <v>357</v>
      </c>
    </row>
    <row r="111" spans="1:6" s="18" customFormat="1" ht="31.5">
      <c r="A111" s="200" t="s">
        <v>688</v>
      </c>
      <c r="B111" s="212" t="s">
        <v>687</v>
      </c>
      <c r="C111" s="212">
        <v>2004</v>
      </c>
      <c r="D111" s="212" t="s">
        <v>633</v>
      </c>
      <c r="E111" s="214">
        <v>46.197347091575864</v>
      </c>
      <c r="F111" s="217" t="s">
        <v>357</v>
      </c>
    </row>
    <row r="112" spans="1:6" s="18" customFormat="1" ht="15.75">
      <c r="A112" s="200" t="s">
        <v>689</v>
      </c>
      <c r="B112" s="212" t="s">
        <v>690</v>
      </c>
      <c r="C112" s="212" t="s">
        <v>27</v>
      </c>
      <c r="D112" s="212" t="s">
        <v>691</v>
      </c>
      <c r="E112" s="214">
        <v>88.044898061050574</v>
      </c>
      <c r="F112" s="217">
        <v>102165</v>
      </c>
    </row>
    <row r="113" spans="1:6" s="18" customFormat="1" ht="15.75">
      <c r="A113" s="200" t="s">
        <v>692</v>
      </c>
      <c r="B113" s="212" t="s">
        <v>199</v>
      </c>
      <c r="C113" s="212">
        <v>2008</v>
      </c>
      <c r="D113" s="212" t="s">
        <v>633</v>
      </c>
      <c r="E113" s="214">
        <v>35.747347091575861</v>
      </c>
      <c r="F113" s="217" t="s">
        <v>357</v>
      </c>
    </row>
    <row r="114" spans="1:6" s="18" customFormat="1" ht="15.75">
      <c r="A114" s="200" t="s">
        <v>693</v>
      </c>
      <c r="B114" s="212" t="s">
        <v>345</v>
      </c>
      <c r="C114" s="212">
        <v>2007</v>
      </c>
      <c r="D114" s="212" t="s">
        <v>633</v>
      </c>
      <c r="E114" s="214">
        <v>35.747347091575861</v>
      </c>
      <c r="F114" s="217">
        <v>77594</v>
      </c>
    </row>
    <row r="115" spans="1:6" s="18" customFormat="1" ht="15.75">
      <c r="A115" s="200" t="s">
        <v>694</v>
      </c>
      <c r="B115" s="212" t="s">
        <v>12</v>
      </c>
      <c r="C115" s="212">
        <v>2006</v>
      </c>
      <c r="D115" s="212" t="s">
        <v>633</v>
      </c>
      <c r="E115" s="214">
        <v>30.997347091575861</v>
      </c>
      <c r="F115" s="217" t="s">
        <v>357</v>
      </c>
    </row>
    <row r="116" spans="1:6" s="18" customFormat="1" ht="15.75">
      <c r="A116" s="200" t="s">
        <v>695</v>
      </c>
      <c r="B116" s="212" t="s">
        <v>591</v>
      </c>
      <c r="C116" s="212">
        <v>2005</v>
      </c>
      <c r="D116" s="212" t="s">
        <v>633</v>
      </c>
      <c r="E116" s="214">
        <v>35.747347091575861</v>
      </c>
      <c r="F116" s="217" t="s">
        <v>357</v>
      </c>
    </row>
    <row r="117" spans="1:6" s="18" customFormat="1" ht="15.75">
      <c r="A117" s="200" t="s">
        <v>696</v>
      </c>
      <c r="B117" s="212" t="s">
        <v>199</v>
      </c>
      <c r="C117" s="212">
        <v>2006</v>
      </c>
      <c r="D117" s="212" t="s">
        <v>633</v>
      </c>
      <c r="E117" s="214">
        <v>49.997347091575861</v>
      </c>
      <c r="F117" s="217" t="s">
        <v>357</v>
      </c>
    </row>
    <row r="118" spans="1:6" s="18" customFormat="1" ht="15.75">
      <c r="A118" s="200" t="s">
        <v>697</v>
      </c>
      <c r="B118" s="212" t="s">
        <v>117</v>
      </c>
      <c r="C118" s="212">
        <v>2009</v>
      </c>
      <c r="D118" s="212" t="s">
        <v>633</v>
      </c>
      <c r="E118" s="214">
        <v>28.14734709157586</v>
      </c>
      <c r="F118" s="217" t="s">
        <v>357</v>
      </c>
    </row>
    <row r="119" spans="1:6" s="18" customFormat="1" ht="15.75">
      <c r="A119" s="200" t="s">
        <v>698</v>
      </c>
      <c r="B119" s="212" t="s">
        <v>199</v>
      </c>
      <c r="C119" s="212">
        <v>2005</v>
      </c>
      <c r="D119" s="212" t="s">
        <v>633</v>
      </c>
      <c r="E119" s="214">
        <v>40.497347091575861</v>
      </c>
      <c r="F119" s="217" t="s">
        <v>357</v>
      </c>
    </row>
    <row r="120" spans="1:6" s="18" customFormat="1" ht="15.75">
      <c r="A120" s="200" t="s">
        <v>699</v>
      </c>
      <c r="B120" s="212" t="s">
        <v>199</v>
      </c>
      <c r="C120" s="212">
        <v>2004</v>
      </c>
      <c r="D120" s="212" t="s">
        <v>633</v>
      </c>
      <c r="E120" s="214">
        <v>27.19734709157586</v>
      </c>
      <c r="F120" s="217" t="s">
        <v>357</v>
      </c>
    </row>
    <row r="121" spans="1:6" s="18" customFormat="1" ht="15.75">
      <c r="A121" s="200" t="s">
        <v>700</v>
      </c>
      <c r="B121" s="212" t="s">
        <v>12</v>
      </c>
      <c r="C121" s="212">
        <v>2007</v>
      </c>
      <c r="D121" s="212" t="s">
        <v>633</v>
      </c>
      <c r="E121" s="214">
        <v>36.697347091575864</v>
      </c>
      <c r="F121" s="217" t="s">
        <v>357</v>
      </c>
    </row>
    <row r="122" spans="1:6" s="18" customFormat="1" ht="15.75">
      <c r="A122" s="200" t="s">
        <v>701</v>
      </c>
      <c r="B122" s="212" t="s">
        <v>117</v>
      </c>
      <c r="C122" s="212">
        <v>2005</v>
      </c>
      <c r="D122" s="212" t="s">
        <v>633</v>
      </c>
      <c r="E122" s="214">
        <v>68.997347091575861</v>
      </c>
      <c r="F122" s="217" t="s">
        <v>357</v>
      </c>
    </row>
    <row r="123" spans="1:6" s="18" customFormat="1" ht="15.75">
      <c r="A123" s="200" t="s">
        <v>702</v>
      </c>
      <c r="B123" s="212" t="s">
        <v>199</v>
      </c>
      <c r="C123" s="212">
        <v>2009</v>
      </c>
      <c r="D123" s="212" t="s">
        <v>633</v>
      </c>
      <c r="E123" s="214">
        <v>75.647347091575853</v>
      </c>
      <c r="F123" s="217">
        <v>99438</v>
      </c>
    </row>
    <row r="124" spans="1:6" s="18" customFormat="1" ht="15.75">
      <c r="A124" s="200" t="s">
        <v>703</v>
      </c>
      <c r="B124" s="212" t="s">
        <v>199</v>
      </c>
      <c r="C124" s="212">
        <v>2003</v>
      </c>
      <c r="D124" s="212" t="s">
        <v>633</v>
      </c>
      <c r="E124" s="214">
        <v>40.497347091575861</v>
      </c>
      <c r="F124" s="217" t="s">
        <v>357</v>
      </c>
    </row>
    <row r="125" spans="1:6" s="18" customFormat="1" ht="15.75">
      <c r="A125" s="199" t="s">
        <v>704</v>
      </c>
      <c r="B125" s="203" t="s">
        <v>654</v>
      </c>
      <c r="C125" s="216">
        <v>2013</v>
      </c>
      <c r="D125" s="203" t="s">
        <v>641</v>
      </c>
      <c r="E125" s="222">
        <v>34.94</v>
      </c>
      <c r="F125" s="221">
        <v>108619</v>
      </c>
    </row>
    <row r="126" spans="1:6" s="18" customFormat="1" ht="15.75">
      <c r="A126" s="200" t="s">
        <v>705</v>
      </c>
      <c r="B126" s="212" t="s">
        <v>117</v>
      </c>
      <c r="C126" s="212">
        <v>2008</v>
      </c>
      <c r="D126" s="212" t="s">
        <v>633</v>
      </c>
      <c r="E126" s="214">
        <v>40.497347091575861</v>
      </c>
      <c r="F126" s="217" t="s">
        <v>357</v>
      </c>
    </row>
    <row r="127" spans="1:6" s="18" customFormat="1" ht="15.75">
      <c r="A127" s="200" t="s">
        <v>706</v>
      </c>
      <c r="B127" s="212" t="s">
        <v>199</v>
      </c>
      <c r="C127" s="212">
        <v>2008</v>
      </c>
      <c r="D127" s="212" t="s">
        <v>633</v>
      </c>
      <c r="E127" s="214">
        <v>35.747347091575861</v>
      </c>
      <c r="F127" s="217" t="s">
        <v>357</v>
      </c>
    </row>
    <row r="128" spans="1:6" s="18" customFormat="1" ht="15.75">
      <c r="A128" s="218" t="s">
        <v>707</v>
      </c>
      <c r="B128" s="203" t="s">
        <v>591</v>
      </c>
      <c r="C128" s="216">
        <v>2007</v>
      </c>
      <c r="D128" s="203" t="s">
        <v>641</v>
      </c>
      <c r="E128" s="222">
        <v>59.64</v>
      </c>
      <c r="F128" s="221" t="s">
        <v>357</v>
      </c>
    </row>
    <row r="129" spans="1:6" s="18" customFormat="1" ht="15.75">
      <c r="A129" s="200" t="s">
        <v>708</v>
      </c>
      <c r="B129" s="212" t="s">
        <v>591</v>
      </c>
      <c r="C129" s="212">
        <v>2005</v>
      </c>
      <c r="D129" s="212" t="s">
        <v>633</v>
      </c>
      <c r="E129" s="214">
        <v>27.19734709157586</v>
      </c>
      <c r="F129" s="217" t="s">
        <v>357</v>
      </c>
    </row>
    <row r="130" spans="1:6" s="18" customFormat="1" ht="15.75">
      <c r="A130" s="200" t="s">
        <v>709</v>
      </c>
      <c r="B130" s="212" t="s">
        <v>199</v>
      </c>
      <c r="C130" s="212">
        <v>2009</v>
      </c>
      <c r="D130" s="212" t="s">
        <v>633</v>
      </c>
      <c r="E130" s="214">
        <v>37.64734709157586</v>
      </c>
      <c r="F130" s="217" t="s">
        <v>357</v>
      </c>
    </row>
    <row r="131" spans="1:6" s="18" customFormat="1" ht="15.75">
      <c r="A131" s="200" t="s">
        <v>710</v>
      </c>
      <c r="B131" s="212" t="s">
        <v>199</v>
      </c>
      <c r="C131" s="212">
        <v>2010</v>
      </c>
      <c r="D131" s="212" t="s">
        <v>633</v>
      </c>
      <c r="E131" s="214">
        <v>33.847347091575855</v>
      </c>
      <c r="F131" s="217" t="s">
        <v>357</v>
      </c>
    </row>
    <row r="132" spans="1:6" s="18" customFormat="1" ht="15.75">
      <c r="A132" s="200" t="s">
        <v>711</v>
      </c>
      <c r="B132" s="212" t="s">
        <v>199</v>
      </c>
      <c r="C132" s="212">
        <v>2008</v>
      </c>
      <c r="D132" s="212" t="s">
        <v>633</v>
      </c>
      <c r="E132" s="214">
        <v>30.047347091575858</v>
      </c>
      <c r="F132" s="217" t="s">
        <v>357</v>
      </c>
    </row>
    <row r="133" spans="1:6" s="18" customFormat="1" ht="15.75">
      <c r="A133" s="200" t="s">
        <v>712</v>
      </c>
      <c r="B133" s="212" t="s">
        <v>199</v>
      </c>
      <c r="C133" s="212">
        <v>2010</v>
      </c>
      <c r="D133" s="212" t="s">
        <v>633</v>
      </c>
      <c r="E133" s="214">
        <v>50.947347091575864</v>
      </c>
      <c r="F133" s="217">
        <v>99440</v>
      </c>
    </row>
    <row r="134" spans="1:6" s="18" customFormat="1" ht="15.75">
      <c r="A134" s="200" t="s">
        <v>713</v>
      </c>
      <c r="B134" s="212" t="s">
        <v>117</v>
      </c>
      <c r="C134" s="212">
        <v>2008</v>
      </c>
      <c r="D134" s="212" t="s">
        <v>633</v>
      </c>
      <c r="E134" s="214">
        <v>46.197347091575864</v>
      </c>
      <c r="F134" s="217">
        <v>99439</v>
      </c>
    </row>
    <row r="135" spans="1:6" s="18" customFormat="1" ht="15.75">
      <c r="A135" s="218" t="s">
        <v>714</v>
      </c>
      <c r="B135" s="203" t="s">
        <v>591</v>
      </c>
      <c r="C135" s="216">
        <v>2007</v>
      </c>
      <c r="D135" s="203" t="s">
        <v>641</v>
      </c>
      <c r="E135" s="222">
        <v>42.54</v>
      </c>
      <c r="F135" s="221" t="s">
        <v>715</v>
      </c>
    </row>
    <row r="136" spans="1:6" s="18" customFormat="1" ht="15.75">
      <c r="A136" s="200" t="s">
        <v>716</v>
      </c>
      <c r="B136" s="212" t="s">
        <v>717</v>
      </c>
      <c r="C136" s="212">
        <v>2004</v>
      </c>
      <c r="D136" s="212" t="s">
        <v>633</v>
      </c>
      <c r="E136" s="214">
        <v>35.747347091575861</v>
      </c>
      <c r="F136" s="217" t="s">
        <v>357</v>
      </c>
    </row>
    <row r="137" spans="1:6" s="18" customFormat="1" ht="31.5">
      <c r="A137" s="200" t="s">
        <v>718</v>
      </c>
      <c r="B137" s="212" t="s">
        <v>12</v>
      </c>
      <c r="C137" s="212">
        <v>2005</v>
      </c>
      <c r="D137" s="212" t="s">
        <v>633</v>
      </c>
      <c r="E137" s="214">
        <v>46.197347091575864</v>
      </c>
      <c r="F137" s="217" t="s">
        <v>357</v>
      </c>
    </row>
    <row r="138" spans="1:6" s="18" customFormat="1" ht="15.75">
      <c r="A138" s="200" t="s">
        <v>719</v>
      </c>
      <c r="B138" s="212" t="s">
        <v>199</v>
      </c>
      <c r="C138" s="212">
        <v>2006</v>
      </c>
      <c r="D138" s="212" t="s">
        <v>633</v>
      </c>
      <c r="E138" s="214">
        <v>69.947347091575864</v>
      </c>
      <c r="F138" s="217">
        <v>77597</v>
      </c>
    </row>
    <row r="139" spans="1:6" s="18" customFormat="1" ht="15.75">
      <c r="A139" s="200" t="s">
        <v>720</v>
      </c>
      <c r="B139" s="212" t="s">
        <v>199</v>
      </c>
      <c r="C139" s="212">
        <v>2006</v>
      </c>
      <c r="D139" s="212" t="s">
        <v>633</v>
      </c>
      <c r="E139" s="214">
        <v>39.547347091575858</v>
      </c>
      <c r="F139" s="217">
        <v>77597</v>
      </c>
    </row>
    <row r="140" spans="1:6" s="18" customFormat="1" ht="15.75">
      <c r="A140" s="200" t="s">
        <v>721</v>
      </c>
      <c r="B140" s="212" t="s">
        <v>591</v>
      </c>
      <c r="C140" s="212">
        <v>2007</v>
      </c>
      <c r="D140" s="212" t="s">
        <v>633</v>
      </c>
      <c r="E140" s="214">
        <v>36.697347091575864</v>
      </c>
      <c r="F140" s="217" t="s">
        <v>357</v>
      </c>
    </row>
    <row r="141" spans="1:6" s="18" customFormat="1" ht="15.75">
      <c r="A141" s="200" t="s">
        <v>722</v>
      </c>
      <c r="B141" s="212" t="s">
        <v>199</v>
      </c>
      <c r="C141" s="212">
        <v>2011</v>
      </c>
      <c r="D141" s="212" t="s">
        <v>633</v>
      </c>
      <c r="E141" s="214">
        <v>36.697347091575864</v>
      </c>
      <c r="F141" s="217">
        <v>99441</v>
      </c>
    </row>
    <row r="142" spans="1:6" s="18" customFormat="1" ht="15.75">
      <c r="A142" s="200" t="s">
        <v>723</v>
      </c>
      <c r="B142" s="212" t="s">
        <v>199</v>
      </c>
      <c r="C142" s="212">
        <v>2011</v>
      </c>
      <c r="D142" s="212" t="s">
        <v>633</v>
      </c>
      <c r="E142" s="214">
        <v>34.797347091575858</v>
      </c>
      <c r="F142" s="217">
        <v>99449</v>
      </c>
    </row>
    <row r="143" spans="1:6" s="18" customFormat="1" ht="15.75">
      <c r="A143" s="200" t="s">
        <v>724</v>
      </c>
      <c r="B143" s="212" t="s">
        <v>199</v>
      </c>
      <c r="C143" s="212">
        <v>2009</v>
      </c>
      <c r="D143" s="212" t="s">
        <v>633</v>
      </c>
      <c r="E143" s="214">
        <v>43.347347091575855</v>
      </c>
      <c r="F143" s="217">
        <v>99442</v>
      </c>
    </row>
    <row r="144" spans="1:6" s="18" customFormat="1" ht="15.75">
      <c r="A144" s="200" t="s">
        <v>725</v>
      </c>
      <c r="B144" s="212" t="s">
        <v>199</v>
      </c>
      <c r="C144" s="212">
        <v>2006</v>
      </c>
      <c r="D144" s="212" t="s">
        <v>633</v>
      </c>
      <c r="E144" s="214">
        <v>30.997347091575861</v>
      </c>
      <c r="F144" s="217" t="s">
        <v>357</v>
      </c>
    </row>
    <row r="145" spans="1:6" s="18" customFormat="1" ht="15.75">
      <c r="A145" s="200" t="s">
        <v>726</v>
      </c>
      <c r="B145" s="212" t="s">
        <v>117</v>
      </c>
      <c r="C145" s="212">
        <v>2009</v>
      </c>
      <c r="D145" s="212" t="s">
        <v>633</v>
      </c>
      <c r="E145" s="214">
        <v>27.19734709157586</v>
      </c>
      <c r="F145" s="217" t="s">
        <v>357</v>
      </c>
    </row>
    <row r="146" spans="1:6" s="18" customFormat="1" ht="15.75">
      <c r="A146" s="200" t="s">
        <v>727</v>
      </c>
      <c r="B146" s="212" t="s">
        <v>395</v>
      </c>
      <c r="C146" s="212">
        <v>2007</v>
      </c>
      <c r="D146" s="212" t="s">
        <v>633</v>
      </c>
      <c r="E146" s="214">
        <v>30.047347091575858</v>
      </c>
      <c r="F146" s="217" t="s">
        <v>357</v>
      </c>
    </row>
    <row r="147" spans="1:6" s="18" customFormat="1" ht="31.5">
      <c r="A147" s="200" t="s">
        <v>728</v>
      </c>
      <c r="B147" s="212" t="s">
        <v>395</v>
      </c>
      <c r="C147" s="212">
        <v>2005</v>
      </c>
      <c r="D147" s="212" t="s">
        <v>633</v>
      </c>
      <c r="E147" s="214">
        <v>31.94734709157586</v>
      </c>
      <c r="F147" s="217" t="s">
        <v>357</v>
      </c>
    </row>
    <row r="148" spans="1:6" s="18" customFormat="1" ht="15.75">
      <c r="A148" s="200" t="s">
        <v>729</v>
      </c>
      <c r="B148" s="212" t="s">
        <v>199</v>
      </c>
      <c r="C148" s="212">
        <v>2002</v>
      </c>
      <c r="D148" s="212" t="s">
        <v>633</v>
      </c>
      <c r="E148" s="214">
        <v>39.547347091575858</v>
      </c>
      <c r="F148" s="217" t="s">
        <v>357</v>
      </c>
    </row>
    <row r="149" spans="1:6" s="18" customFormat="1" ht="15.75">
      <c r="A149" s="200" t="s">
        <v>730</v>
      </c>
      <c r="B149" s="212" t="s">
        <v>591</v>
      </c>
      <c r="C149" s="212">
        <v>2004</v>
      </c>
      <c r="D149" s="212" t="s">
        <v>633</v>
      </c>
      <c r="E149" s="214">
        <v>47.147347091575853</v>
      </c>
      <c r="F149" s="217" t="s">
        <v>357</v>
      </c>
    </row>
    <row r="150" spans="1:6" s="18" customFormat="1" ht="15.75">
      <c r="A150" s="199" t="s">
        <v>731</v>
      </c>
      <c r="B150" s="203" t="s">
        <v>732</v>
      </c>
      <c r="C150" s="216">
        <v>2006</v>
      </c>
      <c r="D150" s="203" t="s">
        <v>641</v>
      </c>
      <c r="E150" s="222">
        <v>46.34</v>
      </c>
      <c r="F150" s="221" t="s">
        <v>733</v>
      </c>
    </row>
    <row r="151" spans="1:6" s="18" customFormat="1" ht="15.75">
      <c r="A151" s="200" t="s">
        <v>734</v>
      </c>
      <c r="B151" s="212" t="s">
        <v>199</v>
      </c>
      <c r="C151" s="212">
        <v>2003</v>
      </c>
      <c r="D151" s="212" t="s">
        <v>633</v>
      </c>
      <c r="E151" s="214">
        <v>36.697347091575864</v>
      </c>
      <c r="F151" s="217" t="s">
        <v>357</v>
      </c>
    </row>
    <row r="152" spans="1:6" s="18" customFormat="1" ht="15.75">
      <c r="A152" s="200" t="s">
        <v>735</v>
      </c>
      <c r="B152" s="212" t="s">
        <v>199</v>
      </c>
      <c r="C152" s="212">
        <v>2006</v>
      </c>
      <c r="D152" s="212" t="s">
        <v>633</v>
      </c>
      <c r="E152" s="214">
        <v>50.947347091575864</v>
      </c>
      <c r="F152" s="217" t="s">
        <v>357</v>
      </c>
    </row>
    <row r="153" spans="1:6" s="18" customFormat="1" ht="15.75">
      <c r="A153" s="200" t="s">
        <v>736</v>
      </c>
      <c r="B153" s="212" t="s">
        <v>591</v>
      </c>
      <c r="C153" s="212">
        <v>2006</v>
      </c>
      <c r="D153" s="212" t="s">
        <v>633</v>
      </c>
      <c r="E153" s="214">
        <v>35.747347091575861</v>
      </c>
      <c r="F153" s="217" t="s">
        <v>357</v>
      </c>
    </row>
    <row r="154" spans="1:6" s="18" customFormat="1" ht="15.75">
      <c r="A154" s="200" t="s">
        <v>737</v>
      </c>
      <c r="B154" s="212" t="s">
        <v>738</v>
      </c>
      <c r="C154" s="212">
        <v>2009</v>
      </c>
      <c r="D154" s="212" t="s">
        <v>633</v>
      </c>
      <c r="E154" s="214">
        <v>40.497347091575861</v>
      </c>
      <c r="F154" s="217" t="s">
        <v>357</v>
      </c>
    </row>
    <row r="155" spans="1:6" s="18" customFormat="1" ht="15.75">
      <c r="A155" s="200" t="s">
        <v>739</v>
      </c>
      <c r="B155" s="212" t="s">
        <v>199</v>
      </c>
      <c r="C155" s="212">
        <v>2010</v>
      </c>
      <c r="D155" s="212" t="s">
        <v>633</v>
      </c>
      <c r="E155" s="214">
        <v>35.747347091575861</v>
      </c>
      <c r="F155" s="217">
        <v>89123</v>
      </c>
    </row>
    <row r="156" spans="1:6" s="18" customFormat="1" ht="15.75">
      <c r="A156" s="199" t="s">
        <v>740</v>
      </c>
      <c r="B156" s="203" t="s">
        <v>654</v>
      </c>
      <c r="C156" s="203">
        <v>2009</v>
      </c>
      <c r="D156" s="203" t="s">
        <v>641</v>
      </c>
      <c r="E156" s="222">
        <v>50.14</v>
      </c>
      <c r="F156" s="221" t="s">
        <v>741</v>
      </c>
    </row>
    <row r="157" spans="1:6" s="18" customFormat="1" ht="15.75">
      <c r="A157" s="218" t="s">
        <v>742</v>
      </c>
      <c r="B157" s="203" t="s">
        <v>654</v>
      </c>
      <c r="C157" s="216">
        <v>2011</v>
      </c>
      <c r="D157" s="203" t="s">
        <v>641</v>
      </c>
      <c r="E157" s="222">
        <v>40.64</v>
      </c>
      <c r="F157" s="221" t="s">
        <v>743</v>
      </c>
    </row>
    <row r="158" spans="1:6" s="18" customFormat="1" ht="15.75">
      <c r="A158" s="200" t="s">
        <v>744</v>
      </c>
      <c r="B158" s="212" t="s">
        <v>12</v>
      </c>
      <c r="C158" s="212">
        <v>2005</v>
      </c>
      <c r="D158" s="212" t="s">
        <v>633</v>
      </c>
      <c r="E158" s="214">
        <v>68.997347091575861</v>
      </c>
      <c r="F158" s="217" t="s">
        <v>357</v>
      </c>
    </row>
    <row r="159" spans="1:6" s="18" customFormat="1" ht="15.75">
      <c r="A159" s="200" t="s">
        <v>745</v>
      </c>
      <c r="B159" s="212" t="s">
        <v>199</v>
      </c>
      <c r="C159" s="212">
        <v>2009</v>
      </c>
      <c r="D159" s="212" t="s">
        <v>633</v>
      </c>
      <c r="E159" s="214">
        <v>59.497347091575861</v>
      </c>
      <c r="F159" s="217">
        <v>99451</v>
      </c>
    </row>
    <row r="160" spans="1:6" s="18" customFormat="1" ht="15.75">
      <c r="A160" s="200" t="s">
        <v>746</v>
      </c>
      <c r="B160" s="212" t="s">
        <v>179</v>
      </c>
      <c r="C160" s="212">
        <v>2008</v>
      </c>
      <c r="D160" s="212" t="s">
        <v>633</v>
      </c>
      <c r="E160" s="214">
        <v>28.14734709157586</v>
      </c>
      <c r="F160" s="217" t="s">
        <v>357</v>
      </c>
    </row>
    <row r="161" spans="1:6" s="18" customFormat="1" ht="31.5">
      <c r="A161" s="200" t="s">
        <v>747</v>
      </c>
      <c r="B161" s="212" t="s">
        <v>687</v>
      </c>
      <c r="C161" s="212">
        <v>2010</v>
      </c>
      <c r="D161" s="212" t="s">
        <v>633</v>
      </c>
      <c r="E161" s="214">
        <v>32.89734709157586</v>
      </c>
      <c r="F161" s="217" t="s">
        <v>357</v>
      </c>
    </row>
    <row r="162" spans="1:6" s="18" customFormat="1" ht="15.75">
      <c r="A162" s="200" t="s">
        <v>748</v>
      </c>
      <c r="B162" s="212" t="s">
        <v>199</v>
      </c>
      <c r="C162" s="212">
        <v>2007</v>
      </c>
      <c r="D162" s="212" t="s">
        <v>633</v>
      </c>
      <c r="E162" s="214">
        <v>34.797347091575858</v>
      </c>
      <c r="F162" s="217" t="s">
        <v>357</v>
      </c>
    </row>
    <row r="163" spans="1:6" s="18" customFormat="1" ht="31.5">
      <c r="A163" s="200" t="s">
        <v>749</v>
      </c>
      <c r="B163" s="212" t="s">
        <v>199</v>
      </c>
      <c r="C163" s="212">
        <v>2011</v>
      </c>
      <c r="D163" s="212" t="s">
        <v>633</v>
      </c>
      <c r="E163" s="214">
        <v>28.14734709157586</v>
      </c>
      <c r="F163" s="217" t="s">
        <v>357</v>
      </c>
    </row>
    <row r="164" spans="1:6" s="18" customFormat="1" ht="15.75">
      <c r="A164" s="200" t="s">
        <v>750</v>
      </c>
      <c r="B164" s="212" t="s">
        <v>687</v>
      </c>
      <c r="C164" s="212">
        <v>2006</v>
      </c>
      <c r="D164" s="212" t="s">
        <v>633</v>
      </c>
      <c r="E164" s="214">
        <v>26.247347091575861</v>
      </c>
      <c r="F164" s="217" t="s">
        <v>357</v>
      </c>
    </row>
    <row r="165" spans="1:6" s="18" customFormat="1" ht="15.75">
      <c r="A165" s="200" t="s">
        <v>751</v>
      </c>
      <c r="B165" s="212" t="s">
        <v>199</v>
      </c>
      <c r="C165" s="212">
        <v>2005</v>
      </c>
      <c r="D165" s="212" t="s">
        <v>633</v>
      </c>
      <c r="E165" s="214">
        <v>49.997347091575861</v>
      </c>
      <c r="F165" s="217" t="s">
        <v>357</v>
      </c>
    </row>
    <row r="166" spans="1:6" s="18" customFormat="1" ht="15.75">
      <c r="A166" s="200" t="s">
        <v>752</v>
      </c>
      <c r="B166" s="212" t="s">
        <v>199</v>
      </c>
      <c r="C166" s="212">
        <v>2006</v>
      </c>
      <c r="D166" s="212" t="s">
        <v>633</v>
      </c>
      <c r="E166" s="214">
        <v>40.497347091575861</v>
      </c>
      <c r="F166" s="217" t="s">
        <v>357</v>
      </c>
    </row>
    <row r="167" spans="1:6" s="18" customFormat="1" ht="15.75">
      <c r="A167" s="200" t="s">
        <v>753</v>
      </c>
      <c r="B167" s="212" t="s">
        <v>199</v>
      </c>
      <c r="C167" s="212">
        <v>2004</v>
      </c>
      <c r="D167" s="212" t="s">
        <v>633</v>
      </c>
      <c r="E167" s="214">
        <v>30.047347091575858</v>
      </c>
      <c r="F167" s="217" t="s">
        <v>357</v>
      </c>
    </row>
    <row r="168" spans="1:6" s="18" customFormat="1" ht="15.75">
      <c r="A168" s="200" t="s">
        <v>754</v>
      </c>
      <c r="B168" s="212" t="s">
        <v>199</v>
      </c>
      <c r="C168" s="212">
        <v>2008</v>
      </c>
      <c r="D168" s="212" t="s">
        <v>633</v>
      </c>
      <c r="E168" s="214">
        <v>32.89734709157586</v>
      </c>
      <c r="F168" s="217" t="s">
        <v>357</v>
      </c>
    </row>
    <row r="169" spans="1:6" s="18" customFormat="1" ht="15.75">
      <c r="A169" s="200" t="s">
        <v>755</v>
      </c>
      <c r="B169" s="212" t="s">
        <v>756</v>
      </c>
      <c r="C169" s="212">
        <v>2007</v>
      </c>
      <c r="D169" s="212" t="s">
        <v>633</v>
      </c>
      <c r="E169" s="214">
        <v>31.94734709157586</v>
      </c>
      <c r="F169" s="217" t="s">
        <v>357</v>
      </c>
    </row>
    <row r="170" spans="1:6" s="18" customFormat="1" ht="15.75">
      <c r="A170" s="200" t="s">
        <v>757</v>
      </c>
      <c r="B170" s="212" t="s">
        <v>756</v>
      </c>
      <c r="C170" s="212">
        <v>2008</v>
      </c>
      <c r="D170" s="212" t="s">
        <v>633</v>
      </c>
      <c r="E170" s="214">
        <v>41.447347091575864</v>
      </c>
      <c r="F170" s="217" t="s">
        <v>357</v>
      </c>
    </row>
    <row r="171" spans="1:6" s="18" customFormat="1" ht="15.75">
      <c r="A171" s="200" t="s">
        <v>757</v>
      </c>
      <c r="B171" s="212" t="s">
        <v>756</v>
      </c>
      <c r="C171" s="212">
        <v>2008</v>
      </c>
      <c r="D171" s="212" t="s">
        <v>633</v>
      </c>
      <c r="E171" s="214">
        <v>59.497347091575861</v>
      </c>
      <c r="F171" s="217" t="s">
        <v>357</v>
      </c>
    </row>
    <row r="172" spans="1:6" s="18" customFormat="1" ht="15.75">
      <c r="A172" s="200" t="s">
        <v>758</v>
      </c>
      <c r="B172" s="212" t="s">
        <v>12</v>
      </c>
      <c r="C172" s="212">
        <v>2002</v>
      </c>
      <c r="D172" s="212" t="s">
        <v>633</v>
      </c>
      <c r="E172" s="214">
        <v>55.697347091575864</v>
      </c>
      <c r="F172" s="217" t="s">
        <v>357</v>
      </c>
    </row>
    <row r="173" spans="1:6" s="18" customFormat="1" ht="15.75">
      <c r="A173" s="200" t="s">
        <v>759</v>
      </c>
      <c r="B173" s="212" t="s">
        <v>179</v>
      </c>
      <c r="C173" s="212">
        <v>2002</v>
      </c>
      <c r="D173" s="212" t="s">
        <v>633</v>
      </c>
      <c r="E173" s="214">
        <v>37.64734709157586</v>
      </c>
      <c r="F173" s="217" t="s">
        <v>357</v>
      </c>
    </row>
    <row r="174" spans="1:6" s="18" customFormat="1" ht="15.75">
      <c r="A174" s="200" t="s">
        <v>760</v>
      </c>
      <c r="B174" s="212" t="s">
        <v>199</v>
      </c>
      <c r="C174" s="212">
        <v>2005</v>
      </c>
      <c r="D174" s="212" t="s">
        <v>633</v>
      </c>
      <c r="E174" s="214">
        <v>55.697347091575864</v>
      </c>
      <c r="F174" s="217" t="s">
        <v>357</v>
      </c>
    </row>
    <row r="175" spans="1:6" s="18" customFormat="1" ht="15.75">
      <c r="A175" s="200" t="s">
        <v>761</v>
      </c>
      <c r="B175" s="212" t="s">
        <v>395</v>
      </c>
      <c r="C175" s="212">
        <v>2006</v>
      </c>
      <c r="D175" s="212" t="s">
        <v>633</v>
      </c>
      <c r="E175" s="214">
        <v>25.297347091575858</v>
      </c>
      <c r="F175" s="217" t="s">
        <v>357</v>
      </c>
    </row>
    <row r="176" spans="1:6" s="18" customFormat="1" ht="15.75">
      <c r="A176" s="200" t="s">
        <v>762</v>
      </c>
      <c r="B176" s="212" t="s">
        <v>199</v>
      </c>
      <c r="C176" s="212">
        <v>2008</v>
      </c>
      <c r="D176" s="212" t="s">
        <v>633</v>
      </c>
      <c r="E176" s="214">
        <v>59.497347091575861</v>
      </c>
      <c r="F176" s="217" t="s">
        <v>357</v>
      </c>
    </row>
    <row r="177" spans="1:6" s="18" customFormat="1" ht="15.75">
      <c r="A177" s="200" t="s">
        <v>763</v>
      </c>
      <c r="B177" s="212" t="s">
        <v>395</v>
      </c>
      <c r="C177" s="212">
        <v>2008</v>
      </c>
      <c r="D177" s="212" t="s">
        <v>633</v>
      </c>
      <c r="E177" s="214">
        <v>46.197347091575864</v>
      </c>
      <c r="F177" s="217" t="s">
        <v>357</v>
      </c>
    </row>
    <row r="178" spans="1:6" s="18" customFormat="1" ht="15.75">
      <c r="A178" s="200" t="s">
        <v>764</v>
      </c>
      <c r="B178" s="212" t="s">
        <v>199</v>
      </c>
      <c r="C178" s="212">
        <v>2007</v>
      </c>
      <c r="D178" s="212" t="s">
        <v>633</v>
      </c>
      <c r="E178" s="214">
        <v>28.14734709157586</v>
      </c>
      <c r="F178" s="217" t="s">
        <v>357</v>
      </c>
    </row>
    <row r="179" spans="1:6" s="18" customFormat="1" ht="15.75">
      <c r="A179" s="200" t="s">
        <v>765</v>
      </c>
      <c r="B179" s="212" t="s">
        <v>387</v>
      </c>
      <c r="C179" s="212">
        <v>2009</v>
      </c>
      <c r="D179" s="212" t="s">
        <v>633</v>
      </c>
      <c r="E179" s="214">
        <v>30.997347091575861</v>
      </c>
      <c r="F179" s="217" t="s">
        <v>357</v>
      </c>
    </row>
    <row r="180" spans="1:6" s="18" customFormat="1" ht="15.75">
      <c r="A180" s="200" t="s">
        <v>766</v>
      </c>
      <c r="B180" s="212" t="s">
        <v>117</v>
      </c>
      <c r="C180" s="212">
        <v>2005</v>
      </c>
      <c r="D180" s="212" t="s">
        <v>633</v>
      </c>
      <c r="E180" s="214">
        <v>30.997347091575861</v>
      </c>
      <c r="F180" s="217" t="s">
        <v>357</v>
      </c>
    </row>
    <row r="181" spans="1:6" s="18" customFormat="1" ht="15.75">
      <c r="A181" s="200" t="s">
        <v>767</v>
      </c>
      <c r="B181" s="212" t="s">
        <v>687</v>
      </c>
      <c r="C181" s="212">
        <v>2008</v>
      </c>
      <c r="D181" s="212" t="s">
        <v>633</v>
      </c>
      <c r="E181" s="214">
        <v>50.947347091575864</v>
      </c>
      <c r="F181" s="217" t="s">
        <v>357</v>
      </c>
    </row>
    <row r="182" spans="1:6" s="18" customFormat="1" ht="15.75">
      <c r="A182" s="200" t="s">
        <v>768</v>
      </c>
      <c r="B182" s="212" t="s">
        <v>687</v>
      </c>
      <c r="C182" s="212">
        <v>2007</v>
      </c>
      <c r="D182" s="212" t="s">
        <v>633</v>
      </c>
      <c r="E182" s="214">
        <v>37.64734709157586</v>
      </c>
      <c r="F182" s="217" t="s">
        <v>357</v>
      </c>
    </row>
    <row r="183" spans="1:6" s="18" customFormat="1" ht="15.75">
      <c r="A183" s="199" t="s">
        <v>769</v>
      </c>
      <c r="B183" s="216" t="s">
        <v>654</v>
      </c>
      <c r="C183" s="216">
        <v>2012</v>
      </c>
      <c r="D183" s="203" t="s">
        <v>641</v>
      </c>
      <c r="E183" s="219">
        <v>35.89</v>
      </c>
      <c r="F183" s="221" t="s">
        <v>770</v>
      </c>
    </row>
    <row r="184" spans="1:6" s="18" customFormat="1" ht="15.75">
      <c r="A184" s="200" t="s">
        <v>771</v>
      </c>
      <c r="B184" s="212" t="s">
        <v>199</v>
      </c>
      <c r="C184" s="212">
        <v>2005</v>
      </c>
      <c r="D184" s="212" t="s">
        <v>633</v>
      </c>
      <c r="E184" s="214">
        <v>32.89734709157586</v>
      </c>
      <c r="F184" s="217" t="s">
        <v>357</v>
      </c>
    </row>
    <row r="185" spans="1:6" s="18" customFormat="1" ht="15.75">
      <c r="A185" s="200" t="s">
        <v>772</v>
      </c>
      <c r="B185" s="212" t="s">
        <v>199</v>
      </c>
      <c r="C185" s="212">
        <v>2007</v>
      </c>
      <c r="D185" s="212" t="s">
        <v>633</v>
      </c>
      <c r="E185" s="214">
        <v>30.997347091575861</v>
      </c>
      <c r="F185" s="217" t="s">
        <v>357</v>
      </c>
    </row>
    <row r="186" spans="1:6" s="18" customFormat="1" ht="15.75">
      <c r="A186" s="200" t="s">
        <v>773</v>
      </c>
      <c r="B186" s="212" t="s">
        <v>199</v>
      </c>
      <c r="C186" s="212">
        <v>2008</v>
      </c>
      <c r="D186" s="212" t="s">
        <v>633</v>
      </c>
      <c r="E186" s="214">
        <v>36.697347091575864</v>
      </c>
      <c r="F186" s="217" t="s">
        <v>357</v>
      </c>
    </row>
    <row r="187" spans="1:6" s="18" customFormat="1" ht="15.75">
      <c r="A187" s="200" t="s">
        <v>774</v>
      </c>
      <c r="B187" s="212" t="s">
        <v>12</v>
      </c>
      <c r="C187" s="212">
        <v>2008</v>
      </c>
      <c r="D187" s="212" t="s">
        <v>633</v>
      </c>
      <c r="E187" s="214">
        <v>40.497347091575861</v>
      </c>
      <c r="F187" s="217" t="s">
        <v>357</v>
      </c>
    </row>
    <row r="188" spans="1:6" s="18" customFormat="1" ht="15.75">
      <c r="A188" s="200" t="s">
        <v>775</v>
      </c>
      <c r="B188" s="212" t="s">
        <v>199</v>
      </c>
      <c r="C188" s="212">
        <v>2011</v>
      </c>
      <c r="D188" s="212" t="s">
        <v>633</v>
      </c>
      <c r="E188" s="214">
        <v>79.447347091575864</v>
      </c>
      <c r="F188" s="217" t="s">
        <v>357</v>
      </c>
    </row>
    <row r="189" spans="1:6" s="18" customFormat="1" ht="15.75">
      <c r="A189" s="200" t="s">
        <v>776</v>
      </c>
      <c r="B189" s="212" t="s">
        <v>117</v>
      </c>
      <c r="C189" s="212">
        <v>2007</v>
      </c>
      <c r="D189" s="212" t="s">
        <v>633</v>
      </c>
      <c r="E189" s="214">
        <v>52.847347091575855</v>
      </c>
      <c r="F189" s="217" t="s">
        <v>357</v>
      </c>
    </row>
    <row r="190" spans="1:6" s="18" customFormat="1" ht="15.75">
      <c r="A190" s="200" t="s">
        <v>777</v>
      </c>
      <c r="B190" s="212" t="s">
        <v>117</v>
      </c>
      <c r="C190" s="212">
        <v>2008</v>
      </c>
      <c r="D190" s="212" t="s">
        <v>633</v>
      </c>
      <c r="E190" s="214">
        <v>58.547347091575858</v>
      </c>
      <c r="F190" s="217" t="s">
        <v>357</v>
      </c>
    </row>
    <row r="191" spans="1:6" s="18" customFormat="1" ht="15.75">
      <c r="A191" s="200" t="s">
        <v>778</v>
      </c>
      <c r="B191" s="212" t="s">
        <v>199</v>
      </c>
      <c r="C191" s="212">
        <v>2006</v>
      </c>
      <c r="D191" s="212" t="s">
        <v>633</v>
      </c>
      <c r="E191" s="214">
        <v>27.19734709157586</v>
      </c>
      <c r="F191" s="217" t="s">
        <v>357</v>
      </c>
    </row>
    <row r="192" spans="1:6" s="18" customFormat="1" ht="15.75">
      <c r="A192" s="200" t="s">
        <v>779</v>
      </c>
      <c r="B192" s="212" t="s">
        <v>591</v>
      </c>
      <c r="C192" s="212">
        <v>2005</v>
      </c>
      <c r="D192" s="212" t="s">
        <v>633</v>
      </c>
      <c r="E192" s="214">
        <v>40.497347091575861</v>
      </c>
      <c r="F192" s="217" t="s">
        <v>357</v>
      </c>
    </row>
    <row r="193" spans="1:6" s="18" customFormat="1" ht="31.5">
      <c r="A193" s="200" t="s">
        <v>780</v>
      </c>
      <c r="B193" s="212" t="s">
        <v>687</v>
      </c>
      <c r="C193" s="212">
        <v>2009</v>
      </c>
      <c r="D193" s="212" t="s">
        <v>633</v>
      </c>
      <c r="E193" s="214">
        <v>46.197347091575864</v>
      </c>
      <c r="F193" s="217" t="s">
        <v>357</v>
      </c>
    </row>
    <row r="194" spans="1:6" s="18" customFormat="1" ht="15.75">
      <c r="A194" s="200" t="s">
        <v>781</v>
      </c>
      <c r="B194" s="212" t="s">
        <v>687</v>
      </c>
      <c r="C194" s="212">
        <v>2006</v>
      </c>
      <c r="D194" s="212" t="s">
        <v>633</v>
      </c>
      <c r="E194" s="214">
        <v>26.247347091575861</v>
      </c>
      <c r="F194" s="217" t="s">
        <v>357</v>
      </c>
    </row>
    <row r="195" spans="1:6" s="18" customFormat="1" ht="15.75">
      <c r="A195" s="200" t="s">
        <v>782</v>
      </c>
      <c r="B195" s="212" t="s">
        <v>12</v>
      </c>
      <c r="C195" s="212">
        <v>2006</v>
      </c>
      <c r="D195" s="212" t="s">
        <v>633</v>
      </c>
      <c r="E195" s="214">
        <v>32.89734709157586</v>
      </c>
      <c r="F195" s="217" t="s">
        <v>357</v>
      </c>
    </row>
    <row r="196" spans="1:6" s="18" customFormat="1" ht="15.75">
      <c r="A196" s="199" t="s">
        <v>783</v>
      </c>
      <c r="B196" s="203" t="s">
        <v>687</v>
      </c>
      <c r="C196" s="203">
        <v>2013</v>
      </c>
      <c r="D196" s="203" t="s">
        <v>641</v>
      </c>
      <c r="E196" s="222">
        <v>36.840000000000003</v>
      </c>
      <c r="F196" s="221" t="s">
        <v>784</v>
      </c>
    </row>
    <row r="197" spans="1:6" s="18" customFormat="1" ht="15.75">
      <c r="A197" s="199" t="s">
        <v>783</v>
      </c>
      <c r="B197" s="203" t="s">
        <v>687</v>
      </c>
      <c r="C197" s="216">
        <v>2013</v>
      </c>
      <c r="D197" s="203" t="s">
        <v>641</v>
      </c>
      <c r="E197" s="222">
        <v>29.24</v>
      </c>
      <c r="F197" s="221" t="s">
        <v>357</v>
      </c>
    </row>
    <row r="198" spans="1:6" s="18" customFormat="1" ht="15.75">
      <c r="A198" s="200" t="s">
        <v>785</v>
      </c>
      <c r="B198" s="212" t="s">
        <v>12</v>
      </c>
      <c r="C198" s="212">
        <v>2006</v>
      </c>
      <c r="D198" s="212" t="s">
        <v>633</v>
      </c>
      <c r="E198" s="214">
        <v>40.497347091575861</v>
      </c>
      <c r="F198" s="217" t="s">
        <v>357</v>
      </c>
    </row>
    <row r="199" spans="1:6" s="18" customFormat="1" ht="15.75">
      <c r="A199" s="218" t="s">
        <v>786</v>
      </c>
      <c r="B199" s="203" t="s">
        <v>687</v>
      </c>
      <c r="C199" s="216" t="s">
        <v>27</v>
      </c>
      <c r="D199" s="203" t="s">
        <v>641</v>
      </c>
      <c r="E199" s="222">
        <v>29.24</v>
      </c>
      <c r="F199" s="221" t="s">
        <v>787</v>
      </c>
    </row>
    <row r="200" spans="1:6" s="18" customFormat="1" ht="15.75">
      <c r="A200" s="218" t="s">
        <v>788</v>
      </c>
      <c r="B200" s="216" t="s">
        <v>687</v>
      </c>
      <c r="C200" s="216">
        <v>2013</v>
      </c>
      <c r="D200" s="216" t="s">
        <v>641</v>
      </c>
      <c r="E200" s="219">
        <v>29.24</v>
      </c>
      <c r="F200" s="215">
        <v>74578</v>
      </c>
    </row>
    <row r="201" spans="1:6" s="18" customFormat="1" ht="15.75">
      <c r="A201" s="200" t="s">
        <v>789</v>
      </c>
      <c r="B201" s="212" t="s">
        <v>121</v>
      </c>
      <c r="C201" s="212">
        <v>2009</v>
      </c>
      <c r="D201" s="212" t="s">
        <v>633</v>
      </c>
      <c r="E201" s="214">
        <v>26.247347091575861</v>
      </c>
      <c r="F201" s="217">
        <v>74875</v>
      </c>
    </row>
    <row r="202" spans="1:6" s="18" customFormat="1" ht="15.75">
      <c r="A202" s="200" t="s">
        <v>790</v>
      </c>
      <c r="B202" s="212" t="s">
        <v>11</v>
      </c>
      <c r="C202" s="212">
        <v>2008</v>
      </c>
      <c r="D202" s="212" t="s">
        <v>633</v>
      </c>
      <c r="E202" s="214">
        <v>43.347347091575855</v>
      </c>
      <c r="F202" s="217" t="s">
        <v>357</v>
      </c>
    </row>
    <row r="203" spans="1:6" s="18" customFormat="1" ht="15.75">
      <c r="A203" s="218" t="s">
        <v>791</v>
      </c>
      <c r="B203" s="203" t="s">
        <v>687</v>
      </c>
      <c r="C203" s="203">
        <v>2012</v>
      </c>
      <c r="D203" s="203" t="s">
        <v>641</v>
      </c>
      <c r="E203" s="222">
        <v>29.24</v>
      </c>
      <c r="F203" s="221" t="s">
        <v>792</v>
      </c>
    </row>
    <row r="204" spans="1:6" s="18" customFormat="1" ht="15.75">
      <c r="A204" s="218" t="s">
        <v>791</v>
      </c>
      <c r="B204" s="203" t="s">
        <v>654</v>
      </c>
      <c r="C204" s="216">
        <v>2011</v>
      </c>
      <c r="D204" s="203" t="s">
        <v>641</v>
      </c>
      <c r="E204" s="222">
        <v>36.840000000000003</v>
      </c>
      <c r="F204" s="221" t="s">
        <v>792</v>
      </c>
    </row>
    <row r="205" spans="1:6" s="18" customFormat="1" ht="15.75">
      <c r="A205" s="199" t="s">
        <v>791</v>
      </c>
      <c r="B205" s="203" t="s">
        <v>591</v>
      </c>
      <c r="C205" s="216">
        <v>2011</v>
      </c>
      <c r="D205" s="203" t="s">
        <v>641</v>
      </c>
      <c r="E205" s="222">
        <v>36.840000000000003</v>
      </c>
      <c r="F205" s="221" t="s">
        <v>793</v>
      </c>
    </row>
    <row r="206" spans="1:6" s="18" customFormat="1" ht="15.75">
      <c r="A206" s="200" t="s">
        <v>794</v>
      </c>
      <c r="B206" s="212" t="s">
        <v>114</v>
      </c>
      <c r="C206" s="212">
        <v>2012</v>
      </c>
      <c r="D206" s="212" t="s">
        <v>633</v>
      </c>
      <c r="E206" s="214">
        <v>49.997347091575861</v>
      </c>
      <c r="F206" s="217">
        <v>108627</v>
      </c>
    </row>
    <row r="207" spans="1:6" s="18" customFormat="1" ht="15.75">
      <c r="A207" s="218" t="s">
        <v>795</v>
      </c>
      <c r="B207" s="216" t="s">
        <v>591</v>
      </c>
      <c r="C207" s="216">
        <v>2012</v>
      </c>
      <c r="D207" s="216" t="s">
        <v>641</v>
      </c>
      <c r="E207" s="219">
        <v>36.840000000000003</v>
      </c>
      <c r="F207" s="215">
        <v>108626</v>
      </c>
    </row>
    <row r="208" spans="1:6" s="18" customFormat="1" ht="15.75">
      <c r="A208" s="200" t="s">
        <v>796</v>
      </c>
      <c r="B208" s="212" t="s">
        <v>11</v>
      </c>
      <c r="C208" s="212">
        <v>2011</v>
      </c>
      <c r="D208" s="212" t="s">
        <v>633</v>
      </c>
      <c r="E208" s="214">
        <v>40.497347091575861</v>
      </c>
      <c r="F208" s="217">
        <v>77598</v>
      </c>
    </row>
    <row r="209" spans="1:6" s="18" customFormat="1" ht="15.75">
      <c r="A209" s="200" t="s">
        <v>797</v>
      </c>
      <c r="B209" s="212" t="s">
        <v>199</v>
      </c>
      <c r="C209" s="212">
        <v>2004</v>
      </c>
      <c r="D209" s="212" t="s">
        <v>633</v>
      </c>
      <c r="E209" s="214">
        <v>43.347347091575855</v>
      </c>
      <c r="F209" s="217">
        <v>72267</v>
      </c>
    </row>
    <row r="210" spans="1:6" s="18" customFormat="1" ht="15.75">
      <c r="A210" s="200" t="s">
        <v>798</v>
      </c>
      <c r="B210" s="212" t="s">
        <v>117</v>
      </c>
      <c r="C210" s="212">
        <v>2005</v>
      </c>
      <c r="D210" s="212" t="s">
        <v>633</v>
      </c>
      <c r="E210" s="214">
        <v>40.497347091575861</v>
      </c>
      <c r="F210" s="217">
        <v>72267</v>
      </c>
    </row>
    <row r="211" spans="1:6" s="18" customFormat="1" ht="15.75">
      <c r="A211" s="200" t="s">
        <v>799</v>
      </c>
      <c r="B211" s="212" t="s">
        <v>199</v>
      </c>
      <c r="C211" s="212">
        <v>2008</v>
      </c>
      <c r="D211" s="212" t="s">
        <v>633</v>
      </c>
      <c r="E211" s="214">
        <v>46.197347091575864</v>
      </c>
      <c r="F211" s="217">
        <v>72267</v>
      </c>
    </row>
    <row r="212" spans="1:6" s="18" customFormat="1" ht="15.75">
      <c r="A212" s="200" t="s">
        <v>800</v>
      </c>
      <c r="B212" s="212" t="s">
        <v>199</v>
      </c>
      <c r="C212" s="212">
        <v>2009</v>
      </c>
      <c r="D212" s="212" t="s">
        <v>633</v>
      </c>
      <c r="E212" s="214">
        <v>47.147347091575853</v>
      </c>
      <c r="F212" s="217">
        <v>102167</v>
      </c>
    </row>
    <row r="213" spans="1:6" s="18" customFormat="1" ht="15.75">
      <c r="A213" s="200" t="s">
        <v>801</v>
      </c>
      <c r="B213" s="212" t="s">
        <v>12</v>
      </c>
      <c r="C213" s="212">
        <v>2006</v>
      </c>
      <c r="D213" s="212" t="s">
        <v>633</v>
      </c>
      <c r="E213" s="214">
        <v>26.247347091575861</v>
      </c>
      <c r="F213" s="217" t="s">
        <v>357</v>
      </c>
    </row>
    <row r="214" spans="1:6" s="18" customFormat="1" ht="15.75">
      <c r="A214" s="200" t="s">
        <v>802</v>
      </c>
      <c r="B214" s="212" t="s">
        <v>803</v>
      </c>
      <c r="C214" s="212">
        <v>2007</v>
      </c>
      <c r="D214" s="212" t="s">
        <v>633</v>
      </c>
      <c r="E214" s="214">
        <v>69.947347091575864</v>
      </c>
      <c r="F214" s="217" t="s">
        <v>357</v>
      </c>
    </row>
    <row r="215" spans="1:6" s="18" customFormat="1" ht="15.75">
      <c r="A215" s="200" t="s">
        <v>804</v>
      </c>
      <c r="B215" s="212" t="s">
        <v>803</v>
      </c>
      <c r="C215" s="212">
        <v>2008</v>
      </c>
      <c r="D215" s="212" t="s">
        <v>633</v>
      </c>
      <c r="E215" s="214">
        <v>59.497347091575861</v>
      </c>
      <c r="F215" s="217" t="s">
        <v>357</v>
      </c>
    </row>
    <row r="216" spans="1:6" s="18" customFormat="1" ht="15.75">
      <c r="A216" s="200" t="s">
        <v>805</v>
      </c>
      <c r="B216" s="212" t="s">
        <v>591</v>
      </c>
      <c r="C216" s="212">
        <v>2004</v>
      </c>
      <c r="D216" s="212" t="s">
        <v>633</v>
      </c>
      <c r="E216" s="214">
        <v>40.497347091575861</v>
      </c>
      <c r="F216" s="217" t="s">
        <v>357</v>
      </c>
    </row>
    <row r="217" spans="1:6" s="18" customFormat="1" ht="15.75">
      <c r="A217" s="200" t="s">
        <v>806</v>
      </c>
      <c r="B217" s="212" t="s">
        <v>11</v>
      </c>
      <c r="C217" s="212">
        <v>2007</v>
      </c>
      <c r="D217" s="212" t="s">
        <v>633</v>
      </c>
      <c r="E217" s="214">
        <v>59.497347091575861</v>
      </c>
      <c r="F217" s="217" t="s">
        <v>357</v>
      </c>
    </row>
    <row r="218" spans="1:6" s="18" customFormat="1" ht="15.75">
      <c r="A218" s="200" t="s">
        <v>807</v>
      </c>
      <c r="B218" s="212" t="s">
        <v>12</v>
      </c>
      <c r="C218" s="212">
        <v>2006</v>
      </c>
      <c r="D218" s="212" t="s">
        <v>633</v>
      </c>
      <c r="E218" s="214">
        <v>59.497347091575861</v>
      </c>
      <c r="F218" s="217" t="s">
        <v>357</v>
      </c>
    </row>
    <row r="219" spans="1:6" s="18" customFormat="1" ht="15.75">
      <c r="A219" s="200" t="s">
        <v>808</v>
      </c>
      <c r="B219" s="212" t="s">
        <v>591</v>
      </c>
      <c r="C219" s="212">
        <v>2006</v>
      </c>
      <c r="D219" s="212" t="s">
        <v>633</v>
      </c>
      <c r="E219" s="214">
        <v>30.997347091575861</v>
      </c>
      <c r="F219" s="217" t="s">
        <v>357</v>
      </c>
    </row>
    <row r="220" spans="1:6" s="18" customFormat="1" ht="15.75">
      <c r="A220" s="200" t="s">
        <v>809</v>
      </c>
      <c r="B220" s="212" t="s">
        <v>591</v>
      </c>
      <c r="C220" s="212">
        <v>2005</v>
      </c>
      <c r="D220" s="212" t="s">
        <v>633</v>
      </c>
      <c r="E220" s="214">
        <v>126.94734709157586</v>
      </c>
      <c r="F220" s="217">
        <v>7599</v>
      </c>
    </row>
    <row r="221" spans="1:6" s="18" customFormat="1" ht="15.75">
      <c r="A221" s="200" t="s">
        <v>810</v>
      </c>
      <c r="B221" s="212" t="s">
        <v>591</v>
      </c>
      <c r="C221" s="212">
        <v>2006</v>
      </c>
      <c r="D221" s="212" t="s">
        <v>633</v>
      </c>
      <c r="E221" s="214">
        <v>59.497347091575861</v>
      </c>
      <c r="F221" s="217">
        <v>7599</v>
      </c>
    </row>
    <row r="222" spans="1:6" s="18" customFormat="1" ht="15.75">
      <c r="A222" s="200" t="s">
        <v>811</v>
      </c>
      <c r="B222" s="212" t="s">
        <v>591</v>
      </c>
      <c r="C222" s="212">
        <v>2005</v>
      </c>
      <c r="D222" s="212" t="s">
        <v>633</v>
      </c>
      <c r="E222" s="214">
        <v>30.997347091575861</v>
      </c>
      <c r="F222" s="217" t="s">
        <v>357</v>
      </c>
    </row>
    <row r="223" spans="1:6" s="18" customFormat="1" ht="15.75">
      <c r="A223" s="200" t="s">
        <v>812</v>
      </c>
      <c r="B223" s="212" t="s">
        <v>591</v>
      </c>
      <c r="C223" s="212">
        <v>2008</v>
      </c>
      <c r="D223" s="212" t="s">
        <v>633</v>
      </c>
      <c r="E223" s="214">
        <v>41.447347091575864</v>
      </c>
      <c r="F223" s="217" t="s">
        <v>357</v>
      </c>
    </row>
    <row r="224" spans="1:6" s="18" customFormat="1" ht="15.75">
      <c r="A224" s="200" t="s">
        <v>813</v>
      </c>
      <c r="B224" s="212" t="s">
        <v>591</v>
      </c>
      <c r="C224" s="212">
        <v>2007</v>
      </c>
      <c r="D224" s="212" t="s">
        <v>633</v>
      </c>
      <c r="E224" s="214">
        <v>47.147347091575853</v>
      </c>
      <c r="F224" s="217" t="s">
        <v>357</v>
      </c>
    </row>
    <row r="225" spans="1:6" s="18" customFormat="1" ht="15.75">
      <c r="A225" s="200" t="s">
        <v>814</v>
      </c>
      <c r="B225" s="212" t="s">
        <v>20</v>
      </c>
      <c r="C225" s="212">
        <v>2008</v>
      </c>
      <c r="D225" s="212" t="s">
        <v>633</v>
      </c>
      <c r="E225" s="214">
        <v>30.997347091575861</v>
      </c>
      <c r="F225" s="217" t="s">
        <v>357</v>
      </c>
    </row>
    <row r="226" spans="1:6" s="18" customFormat="1" ht="15.75">
      <c r="A226" s="200" t="s">
        <v>815</v>
      </c>
      <c r="B226" s="212" t="s">
        <v>199</v>
      </c>
      <c r="C226" s="212">
        <v>2010</v>
      </c>
      <c r="D226" s="212" t="s">
        <v>633</v>
      </c>
      <c r="E226" s="214">
        <v>59.497347091575861</v>
      </c>
      <c r="F226" s="217">
        <v>99452</v>
      </c>
    </row>
    <row r="227" spans="1:6" s="18" customFormat="1" ht="15.75">
      <c r="A227" s="200" t="s">
        <v>816</v>
      </c>
      <c r="B227" s="212" t="s">
        <v>199</v>
      </c>
      <c r="C227" s="212">
        <v>2007</v>
      </c>
      <c r="D227" s="212" t="s">
        <v>633</v>
      </c>
      <c r="E227" s="214">
        <v>59.497347091575861</v>
      </c>
      <c r="F227" s="217" t="s">
        <v>357</v>
      </c>
    </row>
    <row r="228" spans="1:6" s="18" customFormat="1" ht="15.75">
      <c r="A228" s="200" t="s">
        <v>817</v>
      </c>
      <c r="B228" s="212" t="s">
        <v>199</v>
      </c>
      <c r="C228" s="212">
        <v>2004</v>
      </c>
      <c r="D228" s="212" t="s">
        <v>633</v>
      </c>
      <c r="E228" s="214">
        <v>27.19734709157586</v>
      </c>
      <c r="F228" s="217" t="s">
        <v>357</v>
      </c>
    </row>
    <row r="229" spans="1:6" s="18" customFormat="1" ht="15.75">
      <c r="A229" s="200" t="s">
        <v>818</v>
      </c>
      <c r="B229" s="212" t="s">
        <v>199</v>
      </c>
      <c r="C229" s="212">
        <v>2008</v>
      </c>
      <c r="D229" s="212" t="s">
        <v>633</v>
      </c>
      <c r="E229" s="214">
        <v>33.847347091575855</v>
      </c>
      <c r="F229" s="217">
        <v>99453</v>
      </c>
    </row>
    <row r="230" spans="1:6" s="18" customFormat="1" ht="15.75">
      <c r="A230" s="200" t="s">
        <v>819</v>
      </c>
      <c r="B230" s="212" t="s">
        <v>12</v>
      </c>
      <c r="C230" s="212">
        <v>2010</v>
      </c>
      <c r="D230" s="212" t="s">
        <v>633</v>
      </c>
      <c r="E230" s="214">
        <v>28.14734709157586</v>
      </c>
      <c r="F230" s="217">
        <v>102168</v>
      </c>
    </row>
    <row r="231" spans="1:6" s="18" customFormat="1" ht="15.75">
      <c r="A231" s="200" t="s">
        <v>820</v>
      </c>
      <c r="B231" s="212" t="s">
        <v>345</v>
      </c>
      <c r="C231" s="212">
        <v>2006</v>
      </c>
      <c r="D231" s="212" t="s">
        <v>633</v>
      </c>
      <c r="E231" s="214">
        <v>30.997347091575861</v>
      </c>
      <c r="F231" s="217" t="s">
        <v>357</v>
      </c>
    </row>
    <row r="232" spans="1:6" s="18" customFormat="1" ht="15.75">
      <c r="A232" s="200" t="s">
        <v>821</v>
      </c>
      <c r="B232" s="212" t="s">
        <v>117</v>
      </c>
      <c r="C232" s="212">
        <v>2004</v>
      </c>
      <c r="D232" s="212" t="s">
        <v>633</v>
      </c>
      <c r="E232" s="214">
        <v>40.497347091575861</v>
      </c>
      <c r="F232" s="217" t="s">
        <v>357</v>
      </c>
    </row>
    <row r="233" spans="1:6" s="18" customFormat="1" ht="15.75">
      <c r="A233" s="200" t="s">
        <v>822</v>
      </c>
      <c r="B233" s="212" t="s">
        <v>199</v>
      </c>
      <c r="C233" s="212">
        <v>2007</v>
      </c>
      <c r="D233" s="212" t="s">
        <v>633</v>
      </c>
      <c r="E233" s="214">
        <v>26.247347091575861</v>
      </c>
      <c r="F233" s="217" t="s">
        <v>357</v>
      </c>
    </row>
    <row r="234" spans="1:6" s="18" customFormat="1" ht="15.75">
      <c r="A234" s="200" t="s">
        <v>823</v>
      </c>
      <c r="B234" s="212" t="s">
        <v>199</v>
      </c>
      <c r="C234" s="212">
        <v>2009</v>
      </c>
      <c r="D234" s="212" t="s">
        <v>633</v>
      </c>
      <c r="E234" s="214">
        <v>34.797347091575858</v>
      </c>
      <c r="F234" s="217" t="s">
        <v>357</v>
      </c>
    </row>
    <row r="235" spans="1:6" s="18" customFormat="1" ht="15.75">
      <c r="A235" s="200" t="s">
        <v>824</v>
      </c>
      <c r="B235" s="212" t="s">
        <v>179</v>
      </c>
      <c r="C235" s="212">
        <v>2006</v>
      </c>
      <c r="D235" s="212" t="s">
        <v>633</v>
      </c>
      <c r="E235" s="214">
        <v>46.197347091575864</v>
      </c>
      <c r="F235" s="217" t="s">
        <v>357</v>
      </c>
    </row>
    <row r="236" spans="1:6" s="18" customFormat="1" ht="15.75">
      <c r="A236" s="200" t="s">
        <v>825</v>
      </c>
      <c r="B236" s="212" t="s">
        <v>687</v>
      </c>
      <c r="C236" s="212">
        <v>2008</v>
      </c>
      <c r="D236" s="212" t="s">
        <v>633</v>
      </c>
      <c r="E236" s="214">
        <v>47.147347091575853</v>
      </c>
      <c r="F236" s="217" t="s">
        <v>357</v>
      </c>
    </row>
    <row r="237" spans="1:6" s="18" customFormat="1" ht="15.75">
      <c r="A237" s="200" t="s">
        <v>826</v>
      </c>
      <c r="B237" s="212" t="s">
        <v>687</v>
      </c>
      <c r="C237" s="212">
        <v>2010</v>
      </c>
      <c r="D237" s="212" t="s">
        <v>633</v>
      </c>
      <c r="E237" s="214">
        <v>40.497347091575861</v>
      </c>
      <c r="F237" s="217" t="s">
        <v>357</v>
      </c>
    </row>
    <row r="238" spans="1:6" s="18" customFormat="1" ht="15.75">
      <c r="A238" s="200" t="s">
        <v>827</v>
      </c>
      <c r="B238" s="212" t="s">
        <v>345</v>
      </c>
      <c r="C238" s="212">
        <v>2009</v>
      </c>
      <c r="D238" s="212" t="s">
        <v>633</v>
      </c>
      <c r="E238" s="214">
        <v>68.997347091575861</v>
      </c>
      <c r="F238" s="217">
        <v>99460</v>
      </c>
    </row>
    <row r="239" spans="1:6" s="18" customFormat="1" ht="15.75">
      <c r="A239" s="200" t="s">
        <v>828</v>
      </c>
      <c r="B239" s="212" t="s">
        <v>11</v>
      </c>
      <c r="C239" s="212">
        <v>2009</v>
      </c>
      <c r="D239" s="212" t="s">
        <v>633</v>
      </c>
      <c r="E239" s="214">
        <v>87.997347091575861</v>
      </c>
      <c r="F239" s="217">
        <v>99454</v>
      </c>
    </row>
    <row r="240" spans="1:6" s="18" customFormat="1" ht="15.75">
      <c r="A240" s="200" t="s">
        <v>829</v>
      </c>
      <c r="B240" s="212" t="s">
        <v>117</v>
      </c>
      <c r="C240" s="212">
        <v>2009</v>
      </c>
      <c r="D240" s="212" t="s">
        <v>633</v>
      </c>
      <c r="E240" s="214">
        <v>46.197347091575864</v>
      </c>
      <c r="F240" s="217">
        <v>99455</v>
      </c>
    </row>
    <row r="241" spans="1:6" s="18" customFormat="1" ht="15.75">
      <c r="A241" s="200" t="s">
        <v>830</v>
      </c>
      <c r="B241" s="212" t="s">
        <v>199</v>
      </c>
      <c r="C241" s="212">
        <v>2003</v>
      </c>
      <c r="D241" s="212" t="s">
        <v>633</v>
      </c>
      <c r="E241" s="214">
        <v>50.947347091575864</v>
      </c>
      <c r="F241" s="217" t="s">
        <v>357</v>
      </c>
    </row>
    <row r="242" spans="1:6" s="18" customFormat="1" ht="15.75">
      <c r="A242" s="200" t="s">
        <v>831</v>
      </c>
      <c r="B242" s="212" t="s">
        <v>199</v>
      </c>
      <c r="C242" s="212">
        <v>2005</v>
      </c>
      <c r="D242" s="212" t="s">
        <v>633</v>
      </c>
      <c r="E242" s="214">
        <v>50.947347091575864</v>
      </c>
      <c r="F242" s="217" t="s">
        <v>357</v>
      </c>
    </row>
    <row r="243" spans="1:6" s="18" customFormat="1" ht="15.75">
      <c r="A243" s="200" t="s">
        <v>832</v>
      </c>
      <c r="B243" s="212" t="s">
        <v>199</v>
      </c>
      <c r="C243" s="212">
        <v>2005</v>
      </c>
      <c r="D243" s="212" t="s">
        <v>633</v>
      </c>
      <c r="E243" s="214">
        <v>50.947347091575864</v>
      </c>
      <c r="F243" s="217" t="s">
        <v>357</v>
      </c>
    </row>
    <row r="244" spans="1:6" s="18" customFormat="1" ht="15.75">
      <c r="A244" s="200" t="s">
        <v>833</v>
      </c>
      <c r="B244" s="212" t="s">
        <v>834</v>
      </c>
      <c r="C244" s="212">
        <v>2007</v>
      </c>
      <c r="D244" s="212" t="s">
        <v>633</v>
      </c>
      <c r="E244" s="214">
        <v>50.947347091575864</v>
      </c>
      <c r="F244" s="217" t="s">
        <v>357</v>
      </c>
    </row>
    <row r="245" spans="1:6" s="18" customFormat="1" ht="15.75">
      <c r="A245" s="200" t="s">
        <v>835</v>
      </c>
      <c r="B245" s="212" t="s">
        <v>395</v>
      </c>
      <c r="C245" s="212">
        <v>2004</v>
      </c>
      <c r="D245" s="212" t="s">
        <v>633</v>
      </c>
      <c r="E245" s="214">
        <v>50.947347091575864</v>
      </c>
      <c r="F245" s="217" t="s">
        <v>357</v>
      </c>
    </row>
    <row r="246" spans="1:6" s="18" customFormat="1" ht="15.75">
      <c r="A246" s="200" t="s">
        <v>836</v>
      </c>
      <c r="B246" s="212" t="s">
        <v>117</v>
      </c>
      <c r="C246" s="212">
        <v>2006</v>
      </c>
      <c r="D246" s="212" t="s">
        <v>633</v>
      </c>
      <c r="E246" s="214">
        <v>27.19734709157586</v>
      </c>
      <c r="F246" s="217">
        <v>72268</v>
      </c>
    </row>
    <row r="247" spans="1:6" s="18" customFormat="1" ht="15.75">
      <c r="A247" s="200" t="s">
        <v>837</v>
      </c>
      <c r="B247" s="212" t="s">
        <v>117</v>
      </c>
      <c r="C247" s="212">
        <v>2007</v>
      </c>
      <c r="D247" s="212" t="s">
        <v>633</v>
      </c>
      <c r="E247" s="214">
        <v>40.497347091575861</v>
      </c>
      <c r="F247" s="217">
        <v>72268</v>
      </c>
    </row>
    <row r="248" spans="1:6" s="18" customFormat="1" ht="15.75">
      <c r="A248" s="200" t="s">
        <v>838</v>
      </c>
      <c r="B248" s="212" t="s">
        <v>199</v>
      </c>
      <c r="C248" s="212">
        <v>2004</v>
      </c>
      <c r="D248" s="212" t="s">
        <v>633</v>
      </c>
      <c r="E248" s="214">
        <v>30.997347091575861</v>
      </c>
      <c r="F248" s="217">
        <v>77444</v>
      </c>
    </row>
    <row r="249" spans="1:6" s="18" customFormat="1" ht="15.75">
      <c r="A249" s="200" t="s">
        <v>839</v>
      </c>
      <c r="B249" s="212" t="s">
        <v>687</v>
      </c>
      <c r="C249" s="212" t="s">
        <v>27</v>
      </c>
      <c r="D249" s="212" t="s">
        <v>633</v>
      </c>
      <c r="E249" s="214">
        <v>32.89734709157586</v>
      </c>
      <c r="F249" s="217">
        <v>99461</v>
      </c>
    </row>
    <row r="250" spans="1:6" s="18" customFormat="1" ht="15.75">
      <c r="A250" s="200" t="s">
        <v>840</v>
      </c>
      <c r="B250" s="212" t="s">
        <v>345</v>
      </c>
      <c r="C250" s="212">
        <v>2012</v>
      </c>
      <c r="D250" s="212" t="s">
        <v>633</v>
      </c>
      <c r="E250" s="214">
        <v>55.697347091575864</v>
      </c>
      <c r="F250" s="217">
        <v>99461</v>
      </c>
    </row>
    <row r="251" spans="1:6" s="18" customFormat="1" ht="15.75">
      <c r="A251" s="200" t="s">
        <v>841</v>
      </c>
      <c r="B251" s="212" t="s">
        <v>199</v>
      </c>
      <c r="C251" s="212">
        <v>2008</v>
      </c>
      <c r="D251" s="212" t="s">
        <v>633</v>
      </c>
      <c r="E251" s="214">
        <v>30.997347091575861</v>
      </c>
      <c r="F251" s="217" t="s">
        <v>357</v>
      </c>
    </row>
    <row r="252" spans="1:6" s="18" customFormat="1" ht="15.75">
      <c r="A252" s="200" t="s">
        <v>842</v>
      </c>
      <c r="B252" s="212" t="s">
        <v>199</v>
      </c>
      <c r="C252" s="212">
        <v>2005</v>
      </c>
      <c r="D252" s="212" t="s">
        <v>633</v>
      </c>
      <c r="E252" s="214">
        <v>30.997347091575861</v>
      </c>
      <c r="F252" s="217" t="s">
        <v>357</v>
      </c>
    </row>
    <row r="253" spans="1:6" s="18" customFormat="1" ht="15.75">
      <c r="A253" s="200" t="s">
        <v>843</v>
      </c>
      <c r="B253" s="212" t="s">
        <v>12</v>
      </c>
      <c r="C253" s="212">
        <v>2006</v>
      </c>
      <c r="D253" s="212" t="s">
        <v>633</v>
      </c>
      <c r="E253" s="214">
        <v>42.39734709157586</v>
      </c>
      <c r="F253" s="217" t="s">
        <v>357</v>
      </c>
    </row>
    <row r="254" spans="1:6" s="18" customFormat="1" ht="15.75">
      <c r="A254" s="200" t="s">
        <v>844</v>
      </c>
      <c r="B254" s="212" t="s">
        <v>117</v>
      </c>
      <c r="C254" s="212">
        <v>2005</v>
      </c>
      <c r="D254" s="212" t="s">
        <v>633</v>
      </c>
      <c r="E254" s="214">
        <v>42.39734709157586</v>
      </c>
      <c r="F254" s="217" t="s">
        <v>357</v>
      </c>
    </row>
    <row r="255" spans="1:6" s="18" customFormat="1" ht="15.75">
      <c r="A255" s="200" t="s">
        <v>845</v>
      </c>
      <c r="B255" s="212" t="s">
        <v>591</v>
      </c>
      <c r="C255" s="212">
        <v>2003</v>
      </c>
      <c r="D255" s="212" t="s">
        <v>633</v>
      </c>
      <c r="E255" s="214">
        <v>30.997347091575861</v>
      </c>
      <c r="F255" s="217" t="s">
        <v>357</v>
      </c>
    </row>
    <row r="256" spans="1:6" s="18" customFormat="1" ht="15.75">
      <c r="A256" s="200" t="s">
        <v>846</v>
      </c>
      <c r="B256" s="212" t="s">
        <v>847</v>
      </c>
      <c r="C256" s="212" t="s">
        <v>27</v>
      </c>
      <c r="D256" s="212" t="s">
        <v>633</v>
      </c>
      <c r="E256" s="214">
        <v>30.997347091575861</v>
      </c>
      <c r="F256" s="217" t="s">
        <v>357</v>
      </c>
    </row>
    <row r="257" spans="1:6" s="18" customFormat="1" ht="15.75">
      <c r="A257" s="200" t="s">
        <v>848</v>
      </c>
      <c r="B257" s="212" t="s">
        <v>849</v>
      </c>
      <c r="C257" s="212">
        <v>2008</v>
      </c>
      <c r="D257" s="212" t="s">
        <v>633</v>
      </c>
      <c r="E257" s="214">
        <v>35.747347091575861</v>
      </c>
      <c r="F257" s="217">
        <v>102169</v>
      </c>
    </row>
    <row r="258" spans="1:6" s="18" customFormat="1" ht="15.75">
      <c r="A258" s="200" t="s">
        <v>850</v>
      </c>
      <c r="B258" s="212" t="s">
        <v>387</v>
      </c>
      <c r="C258" s="212">
        <v>2008</v>
      </c>
      <c r="D258" s="212" t="s">
        <v>633</v>
      </c>
      <c r="E258" s="214">
        <v>46.197347091575864</v>
      </c>
      <c r="F258" s="217" t="s">
        <v>357</v>
      </c>
    </row>
    <row r="259" spans="1:6" s="18" customFormat="1" ht="15.75">
      <c r="A259" s="200" t="s">
        <v>851</v>
      </c>
      <c r="B259" s="212" t="s">
        <v>687</v>
      </c>
      <c r="C259" s="212">
        <v>2007</v>
      </c>
      <c r="D259" s="212" t="s">
        <v>633</v>
      </c>
      <c r="E259" s="214">
        <v>46.197347091575864</v>
      </c>
      <c r="F259" s="217" t="s">
        <v>357</v>
      </c>
    </row>
    <row r="260" spans="1:6" s="18" customFormat="1" ht="15.75">
      <c r="A260" s="200" t="s">
        <v>852</v>
      </c>
      <c r="B260" s="212" t="s">
        <v>591</v>
      </c>
      <c r="C260" s="212">
        <v>2005</v>
      </c>
      <c r="D260" s="212" t="s">
        <v>633</v>
      </c>
      <c r="E260" s="214">
        <v>44.297347091575858</v>
      </c>
      <c r="F260" s="217" t="s">
        <v>357</v>
      </c>
    </row>
    <row r="261" spans="1:6" s="18" customFormat="1" ht="15.75">
      <c r="A261" s="200" t="s">
        <v>853</v>
      </c>
      <c r="B261" s="212" t="s">
        <v>117</v>
      </c>
      <c r="C261" s="212">
        <v>2002</v>
      </c>
      <c r="D261" s="212" t="s">
        <v>633</v>
      </c>
      <c r="E261" s="214">
        <v>116.49734709157586</v>
      </c>
      <c r="F261" s="217" t="s">
        <v>357</v>
      </c>
    </row>
    <row r="262" spans="1:6" s="18" customFormat="1" ht="15.75">
      <c r="A262" s="200" t="s">
        <v>854</v>
      </c>
      <c r="B262" s="212" t="s">
        <v>117</v>
      </c>
      <c r="C262" s="212">
        <v>2003</v>
      </c>
      <c r="D262" s="212" t="s">
        <v>633</v>
      </c>
      <c r="E262" s="214">
        <v>55.697347091575864</v>
      </c>
      <c r="F262" s="217" t="s">
        <v>357</v>
      </c>
    </row>
    <row r="263" spans="1:6" s="18" customFormat="1" ht="15.75">
      <c r="A263" s="200" t="s">
        <v>855</v>
      </c>
      <c r="B263" s="212" t="s">
        <v>199</v>
      </c>
      <c r="C263" s="212">
        <v>2005</v>
      </c>
      <c r="D263" s="212" t="s">
        <v>633</v>
      </c>
      <c r="E263" s="214">
        <v>40.497347091575861</v>
      </c>
      <c r="F263" s="217" t="s">
        <v>357</v>
      </c>
    </row>
    <row r="264" spans="1:6" s="18" customFormat="1" ht="15.75">
      <c r="A264" s="200" t="s">
        <v>856</v>
      </c>
      <c r="B264" s="212" t="s">
        <v>199</v>
      </c>
      <c r="C264" s="212">
        <v>2004</v>
      </c>
      <c r="D264" s="212" t="s">
        <v>633</v>
      </c>
      <c r="E264" s="214">
        <v>46.197347091575864</v>
      </c>
      <c r="F264" s="217" t="s">
        <v>357</v>
      </c>
    </row>
    <row r="265" spans="1:6" s="18" customFormat="1" ht="15.75">
      <c r="A265" s="200" t="s">
        <v>857</v>
      </c>
      <c r="B265" s="212" t="s">
        <v>199</v>
      </c>
      <c r="C265" s="212">
        <v>2004</v>
      </c>
      <c r="D265" s="212" t="s">
        <v>633</v>
      </c>
      <c r="E265" s="214">
        <v>46.197347091575864</v>
      </c>
      <c r="F265" s="217" t="s">
        <v>357</v>
      </c>
    </row>
    <row r="266" spans="1:6" s="18" customFormat="1" ht="15.75">
      <c r="A266" s="200" t="s">
        <v>858</v>
      </c>
      <c r="B266" s="212" t="s">
        <v>199</v>
      </c>
      <c r="C266" s="212">
        <v>2003</v>
      </c>
      <c r="D266" s="212" t="s">
        <v>633</v>
      </c>
      <c r="E266" s="214">
        <v>61.397347091575853</v>
      </c>
      <c r="F266" s="217" t="s">
        <v>357</v>
      </c>
    </row>
    <row r="267" spans="1:6" s="18" customFormat="1" ht="15.75">
      <c r="A267" s="200" t="s">
        <v>859</v>
      </c>
      <c r="B267" s="212" t="s">
        <v>12</v>
      </c>
      <c r="C267" s="212">
        <v>2003</v>
      </c>
      <c r="D267" s="212" t="s">
        <v>633</v>
      </c>
      <c r="E267" s="214">
        <v>61.397347091575853</v>
      </c>
      <c r="F267" s="217" t="s">
        <v>357</v>
      </c>
    </row>
    <row r="268" spans="1:6" s="18" customFormat="1" ht="15.75">
      <c r="A268" s="199" t="s">
        <v>860</v>
      </c>
      <c r="B268" s="203" t="s">
        <v>591</v>
      </c>
      <c r="C268" s="203">
        <v>2010</v>
      </c>
      <c r="D268" s="203" t="s">
        <v>641</v>
      </c>
      <c r="E268" s="222">
        <v>63.44</v>
      </c>
      <c r="F268" s="215" t="s">
        <v>861</v>
      </c>
    </row>
    <row r="269" spans="1:6" s="18" customFormat="1" ht="15.75">
      <c r="A269" s="200" t="s">
        <v>862</v>
      </c>
      <c r="B269" s="212" t="s">
        <v>863</v>
      </c>
      <c r="C269" s="212">
        <v>2010</v>
      </c>
      <c r="D269" s="212" t="s">
        <v>633</v>
      </c>
      <c r="E269" s="214">
        <v>40.497347091575861</v>
      </c>
      <c r="F269" s="217">
        <v>102171</v>
      </c>
    </row>
    <row r="270" spans="1:6" s="18" customFormat="1" ht="15.75">
      <c r="A270" s="200" t="s">
        <v>864</v>
      </c>
      <c r="B270" s="212" t="s">
        <v>199</v>
      </c>
      <c r="C270" s="212">
        <v>2010</v>
      </c>
      <c r="D270" s="212" t="s">
        <v>633</v>
      </c>
      <c r="E270" s="214">
        <v>49.997347091575861</v>
      </c>
      <c r="F270" s="217" t="s">
        <v>357</v>
      </c>
    </row>
    <row r="271" spans="1:6" s="18" customFormat="1" ht="15.75">
      <c r="A271" s="200" t="s">
        <v>865</v>
      </c>
      <c r="B271" s="212" t="s">
        <v>116</v>
      </c>
      <c r="C271" s="212">
        <v>2007</v>
      </c>
      <c r="D271" s="212" t="s">
        <v>633</v>
      </c>
      <c r="E271" s="214">
        <v>32.89734709157586</v>
      </c>
      <c r="F271" s="217" t="s">
        <v>357</v>
      </c>
    </row>
    <row r="272" spans="1:6" s="18" customFormat="1" ht="15.75">
      <c r="A272" s="200" t="s">
        <v>866</v>
      </c>
      <c r="B272" s="212" t="s">
        <v>863</v>
      </c>
      <c r="C272" s="212">
        <v>2007</v>
      </c>
      <c r="D272" s="212" t="s">
        <v>633</v>
      </c>
      <c r="E272" s="214">
        <v>30.997347091575861</v>
      </c>
      <c r="F272" s="217" t="s">
        <v>357</v>
      </c>
    </row>
    <row r="273" spans="1:6" s="18" customFormat="1" ht="15.75">
      <c r="A273" s="218" t="s">
        <v>867</v>
      </c>
      <c r="B273" s="216" t="s">
        <v>591</v>
      </c>
      <c r="C273" s="216">
        <v>2010</v>
      </c>
      <c r="D273" s="216" t="s">
        <v>641</v>
      </c>
      <c r="E273" s="219">
        <v>63.44</v>
      </c>
      <c r="F273" s="215">
        <v>102171</v>
      </c>
    </row>
    <row r="274" spans="1:6" s="18" customFormat="1" ht="15.75">
      <c r="A274" s="200" t="s">
        <v>868</v>
      </c>
      <c r="B274" s="212" t="s">
        <v>12</v>
      </c>
      <c r="C274" s="212">
        <v>2009</v>
      </c>
      <c r="D274" s="212" t="s">
        <v>633</v>
      </c>
      <c r="E274" s="214">
        <v>49.997347091575861</v>
      </c>
      <c r="F274" s="217" t="s">
        <v>357</v>
      </c>
    </row>
    <row r="275" spans="1:6" s="18" customFormat="1" ht="15.75">
      <c r="A275" s="200" t="s">
        <v>869</v>
      </c>
      <c r="B275" s="212" t="s">
        <v>345</v>
      </c>
      <c r="C275" s="212">
        <v>2004</v>
      </c>
      <c r="D275" s="212" t="s">
        <v>633</v>
      </c>
      <c r="E275" s="214">
        <v>32.89734709157586</v>
      </c>
      <c r="F275" s="217" t="s">
        <v>357</v>
      </c>
    </row>
    <row r="276" spans="1:6" s="18" customFormat="1" ht="15.75">
      <c r="A276" s="200" t="s">
        <v>870</v>
      </c>
      <c r="B276" s="212" t="s">
        <v>11</v>
      </c>
      <c r="C276" s="212">
        <v>2006</v>
      </c>
      <c r="D276" s="212" t="s">
        <v>633</v>
      </c>
      <c r="E276" s="214">
        <v>31.94734709157586</v>
      </c>
      <c r="F276" s="217" t="s">
        <v>357</v>
      </c>
    </row>
    <row r="277" spans="1:6" s="18" customFormat="1" ht="15.75">
      <c r="A277" s="200" t="s">
        <v>871</v>
      </c>
      <c r="B277" s="212" t="s">
        <v>117</v>
      </c>
      <c r="C277" s="212">
        <v>2005</v>
      </c>
      <c r="D277" s="212" t="s">
        <v>633</v>
      </c>
      <c r="E277" s="214">
        <v>31.94734709157586</v>
      </c>
      <c r="F277" s="217" t="s">
        <v>357</v>
      </c>
    </row>
    <row r="278" spans="1:6" s="18" customFormat="1" ht="15.75">
      <c r="A278" s="200" t="s">
        <v>872</v>
      </c>
      <c r="B278" s="212" t="s">
        <v>863</v>
      </c>
      <c r="C278" s="212">
        <v>2006</v>
      </c>
      <c r="D278" s="212" t="s">
        <v>633</v>
      </c>
      <c r="E278" s="214">
        <v>97.497347091575861</v>
      </c>
      <c r="F278" s="217" t="s">
        <v>357</v>
      </c>
    </row>
    <row r="279" spans="1:6" s="18" customFormat="1" ht="15.75">
      <c r="A279" s="200" t="s">
        <v>873</v>
      </c>
      <c r="B279" s="212" t="s">
        <v>117</v>
      </c>
      <c r="C279" s="212">
        <v>2004</v>
      </c>
      <c r="D279" s="212" t="s">
        <v>633</v>
      </c>
      <c r="E279" s="214">
        <v>46.197347091575864</v>
      </c>
      <c r="F279" s="217" t="s">
        <v>357</v>
      </c>
    </row>
    <row r="280" spans="1:6" s="18" customFormat="1" ht="15.75">
      <c r="A280" s="200" t="s">
        <v>874</v>
      </c>
      <c r="B280" s="212" t="s">
        <v>11</v>
      </c>
      <c r="C280" s="212">
        <v>2010</v>
      </c>
      <c r="D280" s="212" t="s">
        <v>633</v>
      </c>
      <c r="E280" s="214">
        <v>40.497347091575861</v>
      </c>
      <c r="F280" s="217">
        <v>102170</v>
      </c>
    </row>
    <row r="281" spans="1:6" s="18" customFormat="1" ht="15.75">
      <c r="A281" s="200" t="s">
        <v>875</v>
      </c>
      <c r="B281" s="212" t="s">
        <v>12</v>
      </c>
      <c r="C281" s="212">
        <v>2011</v>
      </c>
      <c r="D281" s="212" t="s">
        <v>633</v>
      </c>
      <c r="E281" s="214">
        <v>76.597347091575855</v>
      </c>
      <c r="F281" s="217">
        <v>99462</v>
      </c>
    </row>
    <row r="282" spans="1:6" s="18" customFormat="1" ht="15.75">
      <c r="A282" s="200" t="s">
        <v>876</v>
      </c>
      <c r="B282" s="212" t="s">
        <v>199</v>
      </c>
      <c r="C282" s="212">
        <v>2009</v>
      </c>
      <c r="D282" s="212" t="s">
        <v>633</v>
      </c>
      <c r="E282" s="214">
        <v>65.197347091575864</v>
      </c>
      <c r="F282" s="217">
        <v>51448</v>
      </c>
    </row>
    <row r="283" spans="1:6" s="18" customFormat="1" ht="15.75">
      <c r="A283" s="200" t="s">
        <v>877</v>
      </c>
      <c r="B283" s="212" t="s">
        <v>199</v>
      </c>
      <c r="C283" s="212">
        <v>2010</v>
      </c>
      <c r="D283" s="212" t="s">
        <v>633</v>
      </c>
      <c r="E283" s="214">
        <v>33.847347091575855</v>
      </c>
      <c r="F283" s="217">
        <v>51448</v>
      </c>
    </row>
    <row r="284" spans="1:6" s="18" customFormat="1" ht="15.75">
      <c r="A284" s="200" t="s">
        <v>878</v>
      </c>
      <c r="B284" s="212" t="s">
        <v>199</v>
      </c>
      <c r="C284" s="212">
        <v>2008</v>
      </c>
      <c r="D284" s="212" t="s">
        <v>633</v>
      </c>
      <c r="E284" s="214">
        <v>51.897347091575853</v>
      </c>
      <c r="F284" s="217" t="s">
        <v>357</v>
      </c>
    </row>
    <row r="285" spans="1:6" s="18" customFormat="1" ht="15.75">
      <c r="A285" s="218" t="s">
        <v>879</v>
      </c>
      <c r="B285" s="216" t="s">
        <v>654</v>
      </c>
      <c r="C285" s="216">
        <v>2011</v>
      </c>
      <c r="D285" s="203" t="s">
        <v>641</v>
      </c>
      <c r="E285" s="219">
        <v>46.34</v>
      </c>
      <c r="F285" s="221" t="s">
        <v>880</v>
      </c>
    </row>
    <row r="286" spans="1:6" s="18" customFormat="1" ht="15.75">
      <c r="A286" s="218" t="s">
        <v>881</v>
      </c>
      <c r="B286" s="216" t="s">
        <v>591</v>
      </c>
      <c r="C286" s="216">
        <v>2011</v>
      </c>
      <c r="D286" s="203" t="s">
        <v>641</v>
      </c>
      <c r="E286" s="219">
        <v>108.09</v>
      </c>
      <c r="F286" s="215" t="s">
        <v>882</v>
      </c>
    </row>
    <row r="287" spans="1:6" s="18" customFormat="1" ht="15.75">
      <c r="A287" s="200" t="s">
        <v>883</v>
      </c>
      <c r="B287" s="212" t="s">
        <v>117</v>
      </c>
      <c r="C287" s="212">
        <v>2010</v>
      </c>
      <c r="D287" s="212" t="s">
        <v>633</v>
      </c>
      <c r="E287" s="214">
        <v>42.39734709157586</v>
      </c>
      <c r="F287" s="217">
        <v>99463</v>
      </c>
    </row>
    <row r="288" spans="1:6" s="18" customFormat="1" ht="15.75">
      <c r="A288" s="200" t="s">
        <v>884</v>
      </c>
      <c r="B288" s="212" t="s">
        <v>199</v>
      </c>
      <c r="C288" s="212">
        <v>2010</v>
      </c>
      <c r="D288" s="212" t="s">
        <v>633</v>
      </c>
      <c r="E288" s="214">
        <v>46.197347091575864</v>
      </c>
      <c r="F288" s="217">
        <v>95600</v>
      </c>
    </row>
    <row r="289" spans="1:6" s="18" customFormat="1" ht="15.75">
      <c r="A289" s="200" t="s">
        <v>885</v>
      </c>
      <c r="B289" s="212" t="s">
        <v>199</v>
      </c>
      <c r="C289" s="212">
        <v>2011</v>
      </c>
      <c r="D289" s="212" t="s">
        <v>633</v>
      </c>
      <c r="E289" s="214">
        <v>61.397347091575853</v>
      </c>
      <c r="F289" s="217">
        <v>95600</v>
      </c>
    </row>
    <row r="290" spans="1:6" s="18" customFormat="1" ht="15.75">
      <c r="A290" s="200" t="s">
        <v>886</v>
      </c>
      <c r="B290" s="212" t="s">
        <v>199</v>
      </c>
      <c r="C290" s="212">
        <v>2012</v>
      </c>
      <c r="D290" s="212" t="s">
        <v>633</v>
      </c>
      <c r="E290" s="214">
        <v>30.997347091575861</v>
      </c>
      <c r="F290" s="217">
        <v>95600</v>
      </c>
    </row>
    <row r="291" spans="1:6" s="18" customFormat="1" ht="15.75">
      <c r="A291" s="200" t="s">
        <v>887</v>
      </c>
      <c r="B291" s="212" t="s">
        <v>888</v>
      </c>
      <c r="C291" s="212">
        <v>2013</v>
      </c>
      <c r="D291" s="212" t="s">
        <v>633</v>
      </c>
      <c r="E291" s="214">
        <v>41.447347091575864</v>
      </c>
      <c r="F291" s="217">
        <v>95598</v>
      </c>
    </row>
    <row r="292" spans="1:6" s="18" customFormat="1" ht="15.75">
      <c r="A292" s="200" t="s">
        <v>889</v>
      </c>
      <c r="B292" s="212" t="s">
        <v>687</v>
      </c>
      <c r="C292" s="212">
        <v>2011</v>
      </c>
      <c r="D292" s="212" t="s">
        <v>633</v>
      </c>
      <c r="E292" s="214">
        <v>51.897347091575853</v>
      </c>
      <c r="F292" s="217">
        <v>95598</v>
      </c>
    </row>
    <row r="293" spans="1:6" s="18" customFormat="1" ht="15.75">
      <c r="A293" s="200" t="s">
        <v>890</v>
      </c>
      <c r="B293" s="212" t="s">
        <v>888</v>
      </c>
      <c r="C293" s="212">
        <v>2010</v>
      </c>
      <c r="D293" s="212" t="s">
        <v>633</v>
      </c>
      <c r="E293" s="214">
        <v>70.897347091575853</v>
      </c>
      <c r="F293" s="217" t="s">
        <v>357</v>
      </c>
    </row>
    <row r="294" spans="1:6" s="18" customFormat="1" ht="15.75">
      <c r="A294" s="200" t="s">
        <v>891</v>
      </c>
      <c r="B294" s="212" t="s">
        <v>888</v>
      </c>
      <c r="C294" s="212">
        <v>2012</v>
      </c>
      <c r="D294" s="212" t="s">
        <v>633</v>
      </c>
      <c r="E294" s="214">
        <v>30.997347091575861</v>
      </c>
      <c r="F294" s="217" t="s">
        <v>357</v>
      </c>
    </row>
    <row r="295" spans="1:6" s="18" customFormat="1" ht="15.75">
      <c r="A295" s="200" t="s">
        <v>892</v>
      </c>
      <c r="B295" s="212" t="s">
        <v>591</v>
      </c>
      <c r="C295" s="212">
        <v>2010</v>
      </c>
      <c r="D295" s="212" t="s">
        <v>633</v>
      </c>
      <c r="E295" s="214">
        <v>63.297347091575858</v>
      </c>
      <c r="F295" s="217">
        <v>102172</v>
      </c>
    </row>
    <row r="296" spans="1:6" s="18" customFormat="1" ht="15.75">
      <c r="A296" s="200" t="s">
        <v>893</v>
      </c>
      <c r="B296" s="212" t="s">
        <v>863</v>
      </c>
      <c r="C296" s="212">
        <v>2006</v>
      </c>
      <c r="D296" s="212" t="s">
        <v>633</v>
      </c>
      <c r="E296" s="214">
        <v>42.39734709157586</v>
      </c>
      <c r="F296" s="217" t="s">
        <v>357</v>
      </c>
    </row>
    <row r="297" spans="1:6" s="18" customFormat="1" ht="15.75">
      <c r="A297" s="200" t="s">
        <v>894</v>
      </c>
      <c r="B297" s="212" t="s">
        <v>117</v>
      </c>
      <c r="C297" s="212">
        <v>2006</v>
      </c>
      <c r="D297" s="212" t="s">
        <v>633</v>
      </c>
      <c r="E297" s="214">
        <v>68.997347091575861</v>
      </c>
      <c r="F297" s="217">
        <v>13727</v>
      </c>
    </row>
    <row r="298" spans="1:6" s="18" customFormat="1" ht="15.75">
      <c r="A298" s="200" t="s">
        <v>895</v>
      </c>
      <c r="B298" s="212" t="s">
        <v>117</v>
      </c>
      <c r="C298" s="212">
        <v>2006</v>
      </c>
      <c r="D298" s="212" t="s">
        <v>633</v>
      </c>
      <c r="E298" s="214">
        <v>30.047347091575858</v>
      </c>
      <c r="F298" s="217">
        <v>73127</v>
      </c>
    </row>
    <row r="299" spans="1:6" s="18" customFormat="1" ht="15.75">
      <c r="A299" s="200" t="s">
        <v>896</v>
      </c>
      <c r="B299" s="212" t="s">
        <v>395</v>
      </c>
      <c r="C299" s="212">
        <v>2008</v>
      </c>
      <c r="D299" s="212" t="s">
        <v>633</v>
      </c>
      <c r="E299" s="214">
        <v>29.097347091575859</v>
      </c>
      <c r="F299" s="217" t="s">
        <v>357</v>
      </c>
    </row>
    <row r="300" spans="1:6" s="18" customFormat="1" ht="15.75">
      <c r="A300" s="200" t="s">
        <v>897</v>
      </c>
      <c r="B300" s="212" t="s">
        <v>199</v>
      </c>
      <c r="C300" s="212">
        <v>2006</v>
      </c>
      <c r="D300" s="212" t="s">
        <v>633</v>
      </c>
      <c r="E300" s="214">
        <v>84.197347091575864</v>
      </c>
      <c r="F300" s="217" t="s">
        <v>357</v>
      </c>
    </row>
    <row r="301" spans="1:6" s="18" customFormat="1" ht="15.75">
      <c r="A301" s="200" t="s">
        <v>898</v>
      </c>
      <c r="B301" s="212" t="s">
        <v>117</v>
      </c>
      <c r="C301" s="212">
        <v>2003</v>
      </c>
      <c r="D301" s="212" t="s">
        <v>633</v>
      </c>
      <c r="E301" s="214">
        <v>32.89734709157586</v>
      </c>
      <c r="F301" s="217" t="s">
        <v>357</v>
      </c>
    </row>
    <row r="302" spans="1:6" s="18" customFormat="1" ht="15.75">
      <c r="A302" s="200" t="s">
        <v>899</v>
      </c>
      <c r="B302" s="212" t="s">
        <v>179</v>
      </c>
      <c r="C302" s="212">
        <v>2007</v>
      </c>
      <c r="D302" s="212" t="s">
        <v>633</v>
      </c>
      <c r="E302" s="214">
        <v>31.94734709157586</v>
      </c>
      <c r="F302" s="217" t="s">
        <v>357</v>
      </c>
    </row>
    <row r="303" spans="1:6" s="18" customFormat="1" ht="15.75">
      <c r="A303" s="200" t="s">
        <v>900</v>
      </c>
      <c r="B303" s="212" t="s">
        <v>199</v>
      </c>
      <c r="C303" s="212">
        <v>2007</v>
      </c>
      <c r="D303" s="212" t="s">
        <v>633</v>
      </c>
      <c r="E303" s="214">
        <v>46.197347091575864</v>
      </c>
      <c r="F303" s="217">
        <v>77600</v>
      </c>
    </row>
    <row r="304" spans="1:6" s="18" customFormat="1" ht="15.75">
      <c r="A304" s="200" t="s">
        <v>901</v>
      </c>
      <c r="B304" s="212" t="s">
        <v>12</v>
      </c>
      <c r="C304" s="212">
        <v>2005</v>
      </c>
      <c r="D304" s="212" t="s">
        <v>633</v>
      </c>
      <c r="E304" s="214">
        <v>49.997347091575861</v>
      </c>
      <c r="F304" s="217" t="s">
        <v>357</v>
      </c>
    </row>
    <row r="305" spans="1:6" s="18" customFormat="1" ht="15.75">
      <c r="A305" s="200" t="s">
        <v>902</v>
      </c>
      <c r="B305" s="212" t="s">
        <v>591</v>
      </c>
      <c r="C305" s="212">
        <v>2005</v>
      </c>
      <c r="D305" s="212" t="s">
        <v>633</v>
      </c>
      <c r="E305" s="214">
        <v>27.19734709157586</v>
      </c>
      <c r="F305" s="217">
        <v>77600</v>
      </c>
    </row>
    <row r="306" spans="1:6" s="18" customFormat="1" ht="15.75">
      <c r="A306" s="200" t="s">
        <v>903</v>
      </c>
      <c r="B306" s="212" t="s">
        <v>199</v>
      </c>
      <c r="C306" s="212">
        <v>2005</v>
      </c>
      <c r="D306" s="212" t="s">
        <v>633</v>
      </c>
      <c r="E306" s="214">
        <v>53.797347091575858</v>
      </c>
      <c r="F306" s="217" t="s">
        <v>357</v>
      </c>
    </row>
    <row r="307" spans="1:6" s="18" customFormat="1" ht="15.75">
      <c r="A307" s="200" t="s">
        <v>904</v>
      </c>
      <c r="B307" s="212" t="s">
        <v>756</v>
      </c>
      <c r="C307" s="212">
        <v>2010</v>
      </c>
      <c r="D307" s="212" t="s">
        <v>633</v>
      </c>
      <c r="E307" s="214">
        <v>53.797347091575858</v>
      </c>
      <c r="F307" s="217">
        <v>102173</v>
      </c>
    </row>
    <row r="308" spans="1:6" s="18" customFormat="1" ht="15.75">
      <c r="A308" s="200" t="s">
        <v>905</v>
      </c>
      <c r="B308" s="212" t="s">
        <v>906</v>
      </c>
      <c r="C308" s="212">
        <v>2011</v>
      </c>
      <c r="D308" s="212" t="s">
        <v>633</v>
      </c>
      <c r="E308" s="214">
        <v>32.89734709157586</v>
      </c>
      <c r="F308" s="217">
        <v>102174</v>
      </c>
    </row>
    <row r="309" spans="1:6" s="18" customFormat="1" ht="15.75">
      <c r="A309" s="200" t="s">
        <v>907</v>
      </c>
      <c r="B309" s="212" t="s">
        <v>12</v>
      </c>
      <c r="C309" s="212">
        <v>2007</v>
      </c>
      <c r="D309" s="212" t="s">
        <v>633</v>
      </c>
      <c r="E309" s="214">
        <v>59.497347091575861</v>
      </c>
      <c r="F309" s="217">
        <v>77445</v>
      </c>
    </row>
    <row r="310" spans="1:6" s="18" customFormat="1" ht="15.75">
      <c r="A310" s="200" t="s">
        <v>908</v>
      </c>
      <c r="B310" s="212" t="s">
        <v>199</v>
      </c>
      <c r="C310" s="212">
        <v>2007</v>
      </c>
      <c r="D310" s="212" t="s">
        <v>633</v>
      </c>
      <c r="E310" s="214">
        <v>82.297347091575858</v>
      </c>
      <c r="F310" s="217">
        <v>89150</v>
      </c>
    </row>
    <row r="311" spans="1:6" s="18" customFormat="1" ht="15.75">
      <c r="A311" s="200" t="s">
        <v>909</v>
      </c>
      <c r="B311" s="212" t="s">
        <v>199</v>
      </c>
      <c r="C311" s="212">
        <v>2012</v>
      </c>
      <c r="D311" s="212" t="s">
        <v>633</v>
      </c>
      <c r="E311" s="214">
        <v>34.797347091575858</v>
      </c>
      <c r="F311" s="217">
        <v>102175</v>
      </c>
    </row>
    <row r="312" spans="1:6" s="18" customFormat="1" ht="15.75">
      <c r="A312" s="200" t="s">
        <v>910</v>
      </c>
      <c r="B312" s="212" t="s">
        <v>11</v>
      </c>
      <c r="C312" s="212">
        <v>2007</v>
      </c>
      <c r="D312" s="212" t="s">
        <v>633</v>
      </c>
      <c r="E312" s="214">
        <v>42.39734709157586</v>
      </c>
      <c r="F312" s="217" t="s">
        <v>357</v>
      </c>
    </row>
    <row r="313" spans="1:6" s="18" customFormat="1" ht="15.75">
      <c r="A313" s="200" t="s">
        <v>911</v>
      </c>
      <c r="B313" s="212" t="s">
        <v>11</v>
      </c>
      <c r="C313" s="212">
        <v>2007</v>
      </c>
      <c r="D313" s="212" t="s">
        <v>633</v>
      </c>
      <c r="E313" s="214">
        <v>42.39734709157586</v>
      </c>
      <c r="F313" s="217" t="s">
        <v>357</v>
      </c>
    </row>
    <row r="314" spans="1:6" s="18" customFormat="1" ht="15.75">
      <c r="A314" s="218" t="s">
        <v>912</v>
      </c>
      <c r="B314" s="216" t="s">
        <v>591</v>
      </c>
      <c r="C314" s="216">
        <v>2012</v>
      </c>
      <c r="D314" s="216" t="s">
        <v>641</v>
      </c>
      <c r="E314" s="219">
        <v>46.34</v>
      </c>
      <c r="F314" s="215" t="s">
        <v>913</v>
      </c>
    </row>
    <row r="315" spans="1:6" s="18" customFormat="1" ht="15.75">
      <c r="A315" s="200" t="s">
        <v>914</v>
      </c>
      <c r="B315" s="212" t="s">
        <v>199</v>
      </c>
      <c r="C315" s="212">
        <v>2012</v>
      </c>
      <c r="D315" s="212" t="s">
        <v>633</v>
      </c>
      <c r="E315" s="214">
        <v>34.797347091575858</v>
      </c>
      <c r="F315" s="217">
        <v>99822</v>
      </c>
    </row>
    <row r="316" spans="1:6" s="18" customFormat="1" ht="15.75">
      <c r="A316" s="200" t="s">
        <v>915</v>
      </c>
      <c r="B316" s="212" t="s">
        <v>117</v>
      </c>
      <c r="C316" s="212">
        <v>2010</v>
      </c>
      <c r="D316" s="212" t="s">
        <v>633</v>
      </c>
      <c r="E316" s="214">
        <v>68.997347091575861</v>
      </c>
      <c r="F316" s="217">
        <v>89126</v>
      </c>
    </row>
    <row r="317" spans="1:6" s="18" customFormat="1" ht="15.75">
      <c r="A317" s="200" t="s">
        <v>916</v>
      </c>
      <c r="B317" s="212" t="s">
        <v>199</v>
      </c>
      <c r="C317" s="212">
        <v>2011</v>
      </c>
      <c r="D317" s="212" t="s">
        <v>633</v>
      </c>
      <c r="E317" s="214">
        <v>40.497347091575861</v>
      </c>
      <c r="F317" s="217">
        <v>99822</v>
      </c>
    </row>
    <row r="318" spans="1:6" s="18" customFormat="1" ht="15.75">
      <c r="A318" s="200" t="s">
        <v>917</v>
      </c>
      <c r="B318" s="212" t="s">
        <v>117</v>
      </c>
      <c r="C318" s="212">
        <v>2011</v>
      </c>
      <c r="D318" s="212" t="s">
        <v>633</v>
      </c>
      <c r="E318" s="214">
        <v>29.097347091575859</v>
      </c>
      <c r="F318" s="217">
        <v>108982</v>
      </c>
    </row>
    <row r="319" spans="1:6" s="18" customFormat="1" ht="15.75">
      <c r="A319" s="200" t="s">
        <v>918</v>
      </c>
      <c r="B319" s="212" t="s">
        <v>117</v>
      </c>
      <c r="C319" s="212">
        <v>2004</v>
      </c>
      <c r="D319" s="212" t="s">
        <v>633</v>
      </c>
      <c r="E319" s="214">
        <v>34.797347091575858</v>
      </c>
      <c r="F319" s="217" t="s">
        <v>357</v>
      </c>
    </row>
    <row r="320" spans="1:6" s="18" customFormat="1" ht="15.75">
      <c r="A320" s="200" t="s">
        <v>919</v>
      </c>
      <c r="B320" s="212" t="s">
        <v>20</v>
      </c>
      <c r="C320" s="212">
        <v>2011</v>
      </c>
      <c r="D320" s="212" t="s">
        <v>633</v>
      </c>
      <c r="E320" s="214">
        <v>34.797347091575858</v>
      </c>
      <c r="F320" s="217">
        <v>99431</v>
      </c>
    </row>
    <row r="321" spans="1:6" s="18" customFormat="1" ht="15.75">
      <c r="A321" s="200" t="s">
        <v>920</v>
      </c>
      <c r="B321" s="212" t="s">
        <v>20</v>
      </c>
      <c r="C321" s="212">
        <v>2012</v>
      </c>
      <c r="D321" s="212" t="s">
        <v>633</v>
      </c>
      <c r="E321" s="214">
        <v>126.94734709157586</v>
      </c>
      <c r="F321" s="217">
        <v>99431</v>
      </c>
    </row>
    <row r="322" spans="1:6" s="18" customFormat="1" ht="15.75">
      <c r="A322" s="200" t="s">
        <v>921</v>
      </c>
      <c r="B322" s="212" t="s">
        <v>199</v>
      </c>
      <c r="C322" s="212">
        <v>2008</v>
      </c>
      <c r="D322" s="212" t="s">
        <v>633</v>
      </c>
      <c r="E322" s="214">
        <v>44.297347091575858</v>
      </c>
      <c r="F322" s="217">
        <v>99432</v>
      </c>
    </row>
    <row r="323" spans="1:6" s="18" customFormat="1" ht="15.75">
      <c r="A323" s="200" t="s">
        <v>922</v>
      </c>
      <c r="B323" s="212" t="s">
        <v>199</v>
      </c>
      <c r="C323" s="212">
        <v>2011</v>
      </c>
      <c r="D323" s="223" t="s">
        <v>633</v>
      </c>
      <c r="E323" s="214">
        <v>88.947347091575864</v>
      </c>
      <c r="F323" s="217">
        <v>113584</v>
      </c>
    </row>
    <row r="324" spans="1:6" s="18" customFormat="1" ht="15.75">
      <c r="A324" s="200" t="s">
        <v>923</v>
      </c>
      <c r="B324" s="212" t="s">
        <v>199</v>
      </c>
      <c r="C324" s="212">
        <v>2010</v>
      </c>
      <c r="D324" s="223" t="s">
        <v>633</v>
      </c>
      <c r="E324" s="214">
        <v>31.94734709157586</v>
      </c>
      <c r="F324" s="217">
        <v>89127</v>
      </c>
    </row>
    <row r="325" spans="1:6" s="18" customFormat="1" ht="15.75">
      <c r="A325" s="200" t="s">
        <v>924</v>
      </c>
      <c r="B325" s="212" t="s">
        <v>199</v>
      </c>
      <c r="C325" s="212">
        <v>2011</v>
      </c>
      <c r="D325" s="212" t="s">
        <v>633</v>
      </c>
      <c r="E325" s="214">
        <v>31.95</v>
      </c>
      <c r="F325" s="217">
        <v>89127</v>
      </c>
    </row>
    <row r="326" spans="1:6" s="18" customFormat="1" ht="15.75">
      <c r="A326" s="200" t="s">
        <v>925</v>
      </c>
      <c r="B326" s="212" t="s">
        <v>199</v>
      </c>
      <c r="C326" s="212">
        <v>2011</v>
      </c>
      <c r="D326" s="223" t="s">
        <v>633</v>
      </c>
      <c r="E326" s="214">
        <v>50.947347091575864</v>
      </c>
      <c r="F326" s="217">
        <v>89127</v>
      </c>
    </row>
    <row r="327" spans="1:6" s="18" customFormat="1" ht="15.75">
      <c r="A327" s="200" t="s">
        <v>926</v>
      </c>
      <c r="B327" s="212" t="s">
        <v>199</v>
      </c>
      <c r="C327" s="212">
        <v>2010</v>
      </c>
      <c r="D327" s="212" t="s">
        <v>633</v>
      </c>
      <c r="E327" s="214">
        <v>49.997347091575861</v>
      </c>
      <c r="F327" s="217">
        <v>89127</v>
      </c>
    </row>
    <row r="328" spans="1:6" s="18" customFormat="1" ht="15.75">
      <c r="A328" s="200" t="s">
        <v>927</v>
      </c>
      <c r="B328" s="212" t="s">
        <v>117</v>
      </c>
      <c r="C328" s="212">
        <v>2010</v>
      </c>
      <c r="D328" s="212" t="s">
        <v>633</v>
      </c>
      <c r="E328" s="214">
        <v>46.197347091575864</v>
      </c>
      <c r="F328" s="217">
        <v>89127</v>
      </c>
    </row>
    <row r="329" spans="1:6" s="18" customFormat="1" ht="15.75">
      <c r="A329" s="200" t="s">
        <v>928</v>
      </c>
      <c r="B329" s="212" t="s">
        <v>199</v>
      </c>
      <c r="C329" s="212">
        <v>2004</v>
      </c>
      <c r="D329" s="212" t="s">
        <v>633</v>
      </c>
      <c r="E329" s="214">
        <v>63.297347091575858</v>
      </c>
      <c r="F329" s="217" t="s">
        <v>357</v>
      </c>
    </row>
    <row r="330" spans="1:6" s="18" customFormat="1" ht="15.75">
      <c r="A330" s="200" t="s">
        <v>929</v>
      </c>
      <c r="B330" s="212" t="s">
        <v>20</v>
      </c>
      <c r="C330" s="212">
        <v>2007</v>
      </c>
      <c r="D330" s="212" t="s">
        <v>633</v>
      </c>
      <c r="E330" s="214">
        <v>37.64734709157586</v>
      </c>
      <c r="F330" s="217" t="s">
        <v>357</v>
      </c>
    </row>
    <row r="331" spans="1:6" s="18" customFormat="1" ht="15.75">
      <c r="A331" s="218" t="s">
        <v>930</v>
      </c>
      <c r="B331" s="203" t="s">
        <v>591</v>
      </c>
      <c r="C331" s="216">
        <v>2008</v>
      </c>
      <c r="D331" s="203" t="s">
        <v>641</v>
      </c>
      <c r="E331" s="222">
        <v>35.89</v>
      </c>
      <c r="F331" s="221" t="s">
        <v>931</v>
      </c>
    </row>
    <row r="332" spans="1:6" s="18" customFormat="1" ht="15.75">
      <c r="A332" s="200" t="s">
        <v>932</v>
      </c>
      <c r="B332" s="212" t="s">
        <v>395</v>
      </c>
      <c r="C332" s="212">
        <v>2005</v>
      </c>
      <c r="D332" s="212" t="s">
        <v>633</v>
      </c>
      <c r="E332" s="214">
        <v>36.697347091575864</v>
      </c>
      <c r="F332" s="215">
        <v>89127</v>
      </c>
    </row>
    <row r="333" spans="1:6" s="18" customFormat="1" ht="15.75">
      <c r="A333" s="200" t="s">
        <v>933</v>
      </c>
      <c r="B333" s="212" t="s">
        <v>117</v>
      </c>
      <c r="C333" s="212">
        <v>2005</v>
      </c>
      <c r="D333" s="212" t="s">
        <v>633</v>
      </c>
      <c r="E333" s="214">
        <v>29.097347091575859</v>
      </c>
      <c r="F333" s="217" t="s">
        <v>357</v>
      </c>
    </row>
    <row r="334" spans="1:6" s="18" customFormat="1" ht="15.75">
      <c r="A334" s="200" t="s">
        <v>934</v>
      </c>
      <c r="B334" s="212" t="s">
        <v>591</v>
      </c>
      <c r="C334" s="212">
        <v>2003</v>
      </c>
      <c r="D334" s="212" t="s">
        <v>633</v>
      </c>
      <c r="E334" s="214">
        <v>36.697347091575864</v>
      </c>
      <c r="F334" s="217" t="s">
        <v>357</v>
      </c>
    </row>
    <row r="335" spans="1:6" s="18" customFormat="1" ht="15.75">
      <c r="A335" s="200" t="s">
        <v>935</v>
      </c>
      <c r="B335" s="212" t="s">
        <v>117</v>
      </c>
      <c r="C335" s="212">
        <v>2003</v>
      </c>
      <c r="D335" s="212" t="s">
        <v>633</v>
      </c>
      <c r="E335" s="214">
        <v>29.097347091575859</v>
      </c>
      <c r="F335" s="217" t="s">
        <v>357</v>
      </c>
    </row>
    <row r="336" spans="1:6" s="18" customFormat="1" ht="15.75">
      <c r="A336" s="200" t="s">
        <v>936</v>
      </c>
      <c r="B336" s="212" t="s">
        <v>591</v>
      </c>
      <c r="C336" s="212">
        <v>2001</v>
      </c>
      <c r="D336" s="212" t="s">
        <v>633</v>
      </c>
      <c r="E336" s="214">
        <v>49.997347091575861</v>
      </c>
      <c r="F336" s="217" t="s">
        <v>357</v>
      </c>
    </row>
    <row r="337" spans="1:6" s="18" customFormat="1" ht="15.75">
      <c r="A337" s="200"/>
      <c r="B337" s="212"/>
      <c r="C337" s="212"/>
      <c r="D337" s="212"/>
      <c r="E337" s="214"/>
      <c r="F337" s="217"/>
    </row>
    <row r="338" spans="1:6" s="18" customFormat="1" ht="15.75">
      <c r="A338" s="224" t="s">
        <v>937</v>
      </c>
      <c r="B338" s="212"/>
      <c r="C338" s="212"/>
      <c r="D338" s="212"/>
      <c r="E338" s="214"/>
      <c r="F338" s="217"/>
    </row>
    <row r="339" spans="1:6" s="18" customFormat="1" ht="15.75">
      <c r="A339" s="200" t="s">
        <v>938</v>
      </c>
      <c r="B339" s="212" t="s">
        <v>939</v>
      </c>
      <c r="C339" s="212" t="s">
        <v>27</v>
      </c>
      <c r="D339" s="212" t="s">
        <v>356</v>
      </c>
      <c r="E339" s="214">
        <v>88.69</v>
      </c>
      <c r="F339" s="217" t="s">
        <v>357</v>
      </c>
    </row>
    <row r="340" spans="1:6" s="18" customFormat="1" ht="15.75">
      <c r="A340" s="200" t="s">
        <v>940</v>
      </c>
      <c r="B340" s="212" t="s">
        <v>939</v>
      </c>
      <c r="C340" s="212" t="s">
        <v>27</v>
      </c>
      <c r="D340" s="212" t="s">
        <v>356</v>
      </c>
      <c r="E340" s="214">
        <v>88.69</v>
      </c>
      <c r="F340" s="217" t="s">
        <v>357</v>
      </c>
    </row>
    <row r="341" spans="1:6" s="18" customFormat="1" ht="15.75">
      <c r="A341" s="200" t="s">
        <v>938</v>
      </c>
      <c r="B341" s="212" t="s">
        <v>939</v>
      </c>
      <c r="C341" s="212" t="s">
        <v>27</v>
      </c>
      <c r="D341" s="212" t="s">
        <v>941</v>
      </c>
      <c r="E341" s="214">
        <v>102.13000000000001</v>
      </c>
      <c r="F341" s="217" t="s">
        <v>357</v>
      </c>
    </row>
    <row r="342" spans="1:6" s="18" customFormat="1" ht="15.75">
      <c r="A342" s="200" t="s">
        <v>940</v>
      </c>
      <c r="B342" s="212" t="s">
        <v>939</v>
      </c>
      <c r="C342" s="212" t="s">
        <v>27</v>
      </c>
      <c r="D342" s="212" t="s">
        <v>941</v>
      </c>
      <c r="E342" s="214">
        <v>102.13000000000001</v>
      </c>
      <c r="F342" s="217" t="s">
        <v>357</v>
      </c>
    </row>
    <row r="343" spans="1:6" s="18" customFormat="1" ht="15.75">
      <c r="A343" s="200" t="s">
        <v>942</v>
      </c>
      <c r="B343" s="212" t="s">
        <v>939</v>
      </c>
      <c r="C343" s="212" t="s">
        <v>27</v>
      </c>
      <c r="D343" s="212" t="s">
        <v>356</v>
      </c>
      <c r="E343" s="214">
        <v>67.209999999999994</v>
      </c>
      <c r="F343" s="217" t="s">
        <v>357</v>
      </c>
    </row>
    <row r="344" spans="1:6" s="18" customFormat="1" ht="15.75">
      <c r="A344" s="200" t="s">
        <v>942</v>
      </c>
      <c r="B344" s="212" t="s">
        <v>939</v>
      </c>
      <c r="C344" s="212" t="s">
        <v>27</v>
      </c>
      <c r="D344" s="212" t="s">
        <v>941</v>
      </c>
      <c r="E344" s="214">
        <v>76.569999999999993</v>
      </c>
      <c r="F344" s="217" t="s">
        <v>357</v>
      </c>
    </row>
    <row r="345" spans="1:6" s="18" customFormat="1" ht="15.75">
      <c r="A345" s="200" t="s">
        <v>943</v>
      </c>
      <c r="B345" s="212" t="s">
        <v>939</v>
      </c>
      <c r="C345" s="212" t="s">
        <v>27</v>
      </c>
      <c r="D345" s="212" t="s">
        <v>941</v>
      </c>
      <c r="E345" s="214">
        <v>137.16999999999999</v>
      </c>
      <c r="F345" s="217" t="s">
        <v>357</v>
      </c>
    </row>
    <row r="346" spans="1:6" s="18" customFormat="1" ht="15.75">
      <c r="A346" s="200" t="s">
        <v>944</v>
      </c>
      <c r="B346" s="212" t="s">
        <v>939</v>
      </c>
      <c r="C346" s="212" t="s">
        <v>27</v>
      </c>
      <c r="D346" s="212" t="s">
        <v>941</v>
      </c>
      <c r="E346" s="214">
        <v>147.13</v>
      </c>
      <c r="F346" s="217" t="s">
        <v>357</v>
      </c>
    </row>
    <row r="347" spans="1:6" s="18" customFormat="1" ht="15.75">
      <c r="A347" s="200" t="s">
        <v>945</v>
      </c>
      <c r="B347" s="212" t="s">
        <v>939</v>
      </c>
      <c r="C347" s="212" t="s">
        <v>27</v>
      </c>
      <c r="D347" s="212" t="s">
        <v>941</v>
      </c>
      <c r="E347" s="214">
        <v>153.13</v>
      </c>
      <c r="F347" s="217" t="s">
        <v>357</v>
      </c>
    </row>
    <row r="348" spans="1:6" s="18" customFormat="1" ht="15.75">
      <c r="A348" s="200" t="s">
        <v>946</v>
      </c>
      <c r="B348" s="212" t="s">
        <v>939</v>
      </c>
      <c r="C348" s="212" t="s">
        <v>27</v>
      </c>
      <c r="D348" s="212" t="s">
        <v>356</v>
      </c>
      <c r="E348" s="214">
        <v>79.81</v>
      </c>
      <c r="F348" s="217" t="s">
        <v>357</v>
      </c>
    </row>
    <row r="349" spans="1:6" s="18" customFormat="1" ht="15.75">
      <c r="A349" s="200" t="s">
        <v>947</v>
      </c>
      <c r="B349" s="212" t="s">
        <v>939</v>
      </c>
      <c r="C349" s="212" t="s">
        <v>27</v>
      </c>
      <c r="D349" s="212" t="s">
        <v>356</v>
      </c>
      <c r="E349" s="214">
        <v>84.73</v>
      </c>
      <c r="F349" s="217" t="s">
        <v>357</v>
      </c>
    </row>
    <row r="350" spans="1:6" s="18" customFormat="1" ht="15.75">
      <c r="A350" s="200" t="s">
        <v>938</v>
      </c>
      <c r="B350" s="212" t="s">
        <v>939</v>
      </c>
      <c r="C350" s="212" t="s">
        <v>27</v>
      </c>
      <c r="D350" s="212" t="s">
        <v>948</v>
      </c>
      <c r="E350" s="214">
        <v>64.69</v>
      </c>
      <c r="F350" s="217" t="s">
        <v>357</v>
      </c>
    </row>
    <row r="351" spans="1:6" s="18" customFormat="1" ht="15.75">
      <c r="A351" s="200" t="s">
        <v>940</v>
      </c>
      <c r="B351" s="212" t="s">
        <v>939</v>
      </c>
      <c r="C351" s="212" t="s">
        <v>27</v>
      </c>
      <c r="D351" s="212" t="s">
        <v>948</v>
      </c>
      <c r="E351" s="214">
        <v>64.69</v>
      </c>
      <c r="F351" s="217" t="s">
        <v>357</v>
      </c>
    </row>
    <row r="352" spans="1:6" s="18" customFormat="1" ht="15.75">
      <c r="A352" s="200" t="s">
        <v>942</v>
      </c>
      <c r="B352" s="212" t="s">
        <v>939</v>
      </c>
      <c r="C352" s="212" t="s">
        <v>27</v>
      </c>
      <c r="D352" s="212" t="s">
        <v>948</v>
      </c>
      <c r="E352" s="214">
        <v>64.69</v>
      </c>
      <c r="F352" s="217" t="s">
        <v>357</v>
      </c>
    </row>
    <row r="353" spans="1:6" s="18" customFormat="1" ht="15.75">
      <c r="A353" s="200" t="s">
        <v>943</v>
      </c>
      <c r="B353" s="212" t="s">
        <v>939</v>
      </c>
      <c r="C353" s="212" t="s">
        <v>27</v>
      </c>
      <c r="D353" s="212" t="s">
        <v>948</v>
      </c>
      <c r="E353" s="214">
        <v>64.69</v>
      </c>
      <c r="F353" s="217" t="s">
        <v>357</v>
      </c>
    </row>
    <row r="354" spans="1:6" s="18" customFormat="1" ht="15.75">
      <c r="A354" s="200" t="s">
        <v>944</v>
      </c>
      <c r="B354" s="212" t="s">
        <v>939</v>
      </c>
      <c r="C354" s="212" t="s">
        <v>27</v>
      </c>
      <c r="D354" s="212" t="s">
        <v>948</v>
      </c>
      <c r="E354" s="214">
        <v>64.69</v>
      </c>
      <c r="F354" s="217" t="s">
        <v>357</v>
      </c>
    </row>
    <row r="355" spans="1:6" s="18" customFormat="1" ht="15.75">
      <c r="A355" s="200" t="s">
        <v>945</v>
      </c>
      <c r="B355" s="212" t="s">
        <v>939</v>
      </c>
      <c r="C355" s="212" t="s">
        <v>27</v>
      </c>
      <c r="D355" s="212" t="s">
        <v>948</v>
      </c>
      <c r="E355" s="214">
        <v>64.69</v>
      </c>
      <c r="F355" s="217" t="s">
        <v>357</v>
      </c>
    </row>
    <row r="356" spans="1:6" s="18" customFormat="1" ht="15.75">
      <c r="A356" s="200" t="s">
        <v>946</v>
      </c>
      <c r="B356" s="212" t="s">
        <v>939</v>
      </c>
      <c r="C356" s="212" t="s">
        <v>27</v>
      </c>
      <c r="D356" s="212" t="s">
        <v>948</v>
      </c>
      <c r="E356" s="214">
        <v>64.69</v>
      </c>
      <c r="F356" s="217" t="s">
        <v>357</v>
      </c>
    </row>
    <row r="357" spans="1:6" s="18" customFormat="1" ht="15.75">
      <c r="A357" s="200" t="s">
        <v>947</v>
      </c>
      <c r="B357" s="212" t="s">
        <v>939</v>
      </c>
      <c r="C357" s="212" t="s">
        <v>27</v>
      </c>
      <c r="D357" s="212" t="s">
        <v>948</v>
      </c>
      <c r="E357" s="214">
        <v>64.69</v>
      </c>
      <c r="F357" s="217" t="s">
        <v>357</v>
      </c>
    </row>
    <row r="358" spans="1:6" s="18" customFormat="1" ht="15.75">
      <c r="A358" s="200" t="s">
        <v>949</v>
      </c>
      <c r="B358" s="212" t="s">
        <v>939</v>
      </c>
      <c r="C358" s="212" t="s">
        <v>27</v>
      </c>
      <c r="D358" s="212" t="s">
        <v>948</v>
      </c>
      <c r="E358" s="214">
        <v>64.69</v>
      </c>
      <c r="F358" s="217" t="s">
        <v>357</v>
      </c>
    </row>
    <row r="359" spans="1:6" s="18" customFormat="1" ht="15.75">
      <c r="A359" s="200" t="s">
        <v>950</v>
      </c>
      <c r="B359" s="212" t="s">
        <v>939</v>
      </c>
      <c r="C359" s="212" t="s">
        <v>27</v>
      </c>
      <c r="D359" s="212" t="s">
        <v>951</v>
      </c>
      <c r="E359" s="214">
        <v>89.13000000000001</v>
      </c>
      <c r="F359" s="217" t="s">
        <v>357</v>
      </c>
    </row>
    <row r="360" spans="1:6" s="18" customFormat="1" ht="15.75">
      <c r="A360" s="200"/>
      <c r="B360" s="212"/>
      <c r="C360" s="212"/>
      <c r="D360" s="212"/>
      <c r="E360" s="214"/>
      <c r="F360" s="217"/>
    </row>
    <row r="361" spans="1:6" s="18" customFormat="1" ht="15.75">
      <c r="A361" s="224" t="s">
        <v>952</v>
      </c>
      <c r="B361" s="212"/>
      <c r="C361" s="212"/>
      <c r="D361" s="212"/>
      <c r="E361" s="214"/>
      <c r="F361" s="225"/>
    </row>
    <row r="362" spans="1:6" s="18" customFormat="1" ht="15.75">
      <c r="A362" s="200" t="s">
        <v>953</v>
      </c>
      <c r="B362" s="212" t="s">
        <v>954</v>
      </c>
      <c r="C362" s="212">
        <v>2012</v>
      </c>
      <c r="D362" s="212" t="s">
        <v>364</v>
      </c>
      <c r="E362" s="214">
        <v>145.09</v>
      </c>
      <c r="F362" s="217">
        <v>118662</v>
      </c>
    </row>
    <row r="363" spans="1:6" s="18" customFormat="1" ht="15.75">
      <c r="A363" s="200" t="s">
        <v>955</v>
      </c>
      <c r="B363" s="212" t="s">
        <v>954</v>
      </c>
      <c r="C363" s="212">
        <v>2009</v>
      </c>
      <c r="D363" s="212" t="s">
        <v>356</v>
      </c>
      <c r="E363" s="214">
        <v>205.09</v>
      </c>
      <c r="F363" s="217">
        <v>118665</v>
      </c>
    </row>
    <row r="364" spans="1:6" s="18" customFormat="1" ht="15.75">
      <c r="A364" s="200" t="s">
        <v>956</v>
      </c>
      <c r="B364" s="212" t="s">
        <v>954</v>
      </c>
      <c r="C364" s="212">
        <v>2008</v>
      </c>
      <c r="D364" s="212" t="s">
        <v>364</v>
      </c>
      <c r="E364" s="214">
        <v>157.09</v>
      </c>
      <c r="F364" s="217">
        <v>118658</v>
      </c>
    </row>
    <row r="365" spans="1:6" s="18" customFormat="1" ht="15.75">
      <c r="A365" s="200" t="s">
        <v>957</v>
      </c>
      <c r="B365" s="212" t="s">
        <v>954</v>
      </c>
      <c r="C365" s="212">
        <v>2011</v>
      </c>
      <c r="D365" s="212" t="s">
        <v>356</v>
      </c>
      <c r="E365" s="214">
        <v>337.09</v>
      </c>
      <c r="F365" s="217">
        <v>118661</v>
      </c>
    </row>
    <row r="366" spans="1:6" s="18" customFormat="1" ht="15.75">
      <c r="A366" s="200" t="s">
        <v>958</v>
      </c>
      <c r="B366" s="212" t="s">
        <v>954</v>
      </c>
      <c r="C366" s="212">
        <v>2008</v>
      </c>
      <c r="D366" s="212" t="s">
        <v>356</v>
      </c>
      <c r="E366" s="214">
        <v>469.09</v>
      </c>
      <c r="F366" s="217">
        <v>118666</v>
      </c>
    </row>
    <row r="367" spans="1:6" s="18" customFormat="1" ht="15.75">
      <c r="A367" s="200" t="s">
        <v>959</v>
      </c>
      <c r="B367" s="212" t="s">
        <v>954</v>
      </c>
      <c r="C367" s="212">
        <v>2007</v>
      </c>
      <c r="D367" s="212" t="s">
        <v>364</v>
      </c>
      <c r="E367" s="214">
        <v>607.09</v>
      </c>
      <c r="F367" s="217">
        <v>118660</v>
      </c>
    </row>
    <row r="368" spans="1:6" s="18" customFormat="1" ht="15.75">
      <c r="A368" s="200" t="s">
        <v>960</v>
      </c>
      <c r="B368" s="212" t="s">
        <v>362</v>
      </c>
      <c r="C368" s="212">
        <v>2014</v>
      </c>
      <c r="D368" s="212" t="s">
        <v>356</v>
      </c>
      <c r="E368" s="214">
        <v>145.09</v>
      </c>
      <c r="F368" s="217">
        <v>118664</v>
      </c>
    </row>
    <row r="369" spans="1:6" s="18" customFormat="1" ht="15.75">
      <c r="A369" s="200" t="s">
        <v>961</v>
      </c>
      <c r="B369" s="212" t="s">
        <v>954</v>
      </c>
      <c r="C369" s="212">
        <v>1988</v>
      </c>
      <c r="D369" s="212" t="s">
        <v>364</v>
      </c>
      <c r="E369" s="214">
        <v>14113.09</v>
      </c>
      <c r="F369" s="217" t="s">
        <v>357</v>
      </c>
    </row>
    <row r="370" spans="1:6" s="18" customFormat="1" ht="15.75">
      <c r="A370" s="200"/>
      <c r="B370" s="212"/>
      <c r="C370" s="212"/>
      <c r="D370" s="212"/>
      <c r="E370" s="214"/>
      <c r="F370" s="217"/>
    </row>
    <row r="371" spans="1:6" s="18" customFormat="1" ht="15.75">
      <c r="A371" s="226" t="s">
        <v>962</v>
      </c>
      <c r="B371" s="212"/>
      <c r="C371" s="212"/>
      <c r="D371" s="212"/>
      <c r="E371" s="214"/>
      <c r="F371" s="195"/>
    </row>
    <row r="372" spans="1:6" s="18" customFormat="1" ht="15.75">
      <c r="A372" s="217" t="s">
        <v>963</v>
      </c>
      <c r="B372" s="212" t="s">
        <v>591</v>
      </c>
      <c r="C372" s="212">
        <v>2012</v>
      </c>
      <c r="D372" s="212" t="s">
        <v>356</v>
      </c>
      <c r="E372" s="214">
        <v>162</v>
      </c>
      <c r="F372" s="195">
        <v>129043</v>
      </c>
    </row>
    <row r="373" spans="1:6" s="18" customFormat="1" ht="15.75">
      <c r="A373" s="217" t="s">
        <v>964</v>
      </c>
      <c r="B373" s="212" t="s">
        <v>965</v>
      </c>
      <c r="C373" s="212">
        <v>2014</v>
      </c>
      <c r="D373" s="212" t="s">
        <v>356</v>
      </c>
      <c r="E373" s="214">
        <v>87</v>
      </c>
      <c r="F373" s="195" t="s">
        <v>357</v>
      </c>
    </row>
    <row r="374" spans="1:6" s="18" customFormat="1" ht="15.75">
      <c r="A374" s="217" t="s">
        <v>966</v>
      </c>
      <c r="B374" s="212" t="s">
        <v>591</v>
      </c>
      <c r="C374" s="212">
        <v>2014</v>
      </c>
      <c r="D374" s="212" t="s">
        <v>356</v>
      </c>
      <c r="E374" s="214">
        <v>150</v>
      </c>
      <c r="F374" s="195" t="s">
        <v>357</v>
      </c>
    </row>
    <row r="375" spans="1:6" s="18" customFormat="1" ht="15.75">
      <c r="A375" s="220"/>
      <c r="B375" s="212"/>
      <c r="C375" s="212"/>
      <c r="D375" s="212"/>
      <c r="E375" s="214"/>
      <c r="F375" s="217"/>
    </row>
    <row r="376" spans="1:6" s="18" customFormat="1" ht="15.75">
      <c r="A376" s="226" t="s">
        <v>967</v>
      </c>
      <c r="B376" s="227"/>
      <c r="C376" s="227"/>
      <c r="D376" s="227"/>
      <c r="E376" s="228"/>
      <c r="F376" s="229"/>
    </row>
    <row r="377" spans="1:6" s="18" customFormat="1" ht="15.75">
      <c r="A377" s="230" t="s">
        <v>968</v>
      </c>
      <c r="B377" s="231" t="s">
        <v>591</v>
      </c>
      <c r="C377" s="231" t="s">
        <v>8</v>
      </c>
      <c r="D377" s="231" t="s">
        <v>969</v>
      </c>
      <c r="E377" s="232">
        <v>145.09</v>
      </c>
      <c r="F377" s="195" t="s">
        <v>970</v>
      </c>
    </row>
    <row r="378" spans="1:6" s="18" customFormat="1" ht="15.75">
      <c r="A378" s="230" t="s">
        <v>971</v>
      </c>
      <c r="B378" s="231" t="s">
        <v>972</v>
      </c>
      <c r="C378" s="231" t="s">
        <v>8</v>
      </c>
      <c r="D378" s="231" t="s">
        <v>969</v>
      </c>
      <c r="E378" s="232">
        <v>145.09</v>
      </c>
      <c r="F378" s="195" t="s">
        <v>970</v>
      </c>
    </row>
    <row r="379" spans="1:6" s="18" customFormat="1" ht="15.75">
      <c r="A379" s="230" t="s">
        <v>973</v>
      </c>
      <c r="B379" s="231" t="s">
        <v>687</v>
      </c>
      <c r="C379" s="231" t="s">
        <v>8</v>
      </c>
      <c r="D379" s="231" t="s">
        <v>969</v>
      </c>
      <c r="E379" s="232">
        <v>145.09</v>
      </c>
      <c r="F379" s="195" t="s">
        <v>970</v>
      </c>
    </row>
    <row r="380" spans="1:6" s="18" customFormat="1" ht="15.75">
      <c r="A380" s="230" t="s">
        <v>974</v>
      </c>
      <c r="B380" s="231" t="s">
        <v>687</v>
      </c>
      <c r="C380" s="231" t="s">
        <v>8</v>
      </c>
      <c r="D380" s="231" t="s">
        <v>969</v>
      </c>
      <c r="E380" s="233">
        <v>131.09</v>
      </c>
      <c r="F380" s="195" t="s">
        <v>970</v>
      </c>
    </row>
    <row r="381" spans="1:6" s="18" customFormat="1" ht="15.75">
      <c r="A381" s="230" t="s">
        <v>975</v>
      </c>
      <c r="B381" s="231" t="s">
        <v>591</v>
      </c>
      <c r="C381" s="231" t="s">
        <v>8</v>
      </c>
      <c r="D381" s="231" t="s">
        <v>969</v>
      </c>
      <c r="E381" s="233">
        <v>169.09</v>
      </c>
      <c r="F381" s="195" t="s">
        <v>970</v>
      </c>
    </row>
    <row r="382" spans="1:6" s="18" customFormat="1" ht="15.75">
      <c r="A382" s="230" t="s">
        <v>976</v>
      </c>
      <c r="B382" s="231" t="s">
        <v>687</v>
      </c>
      <c r="C382" s="231" t="s">
        <v>8</v>
      </c>
      <c r="D382" s="231" t="s">
        <v>969</v>
      </c>
      <c r="E382" s="233">
        <v>145.09</v>
      </c>
      <c r="F382" s="195" t="s">
        <v>970</v>
      </c>
    </row>
    <row r="383" spans="1:6" s="18" customFormat="1" ht="15.75">
      <c r="A383" s="230" t="s">
        <v>977</v>
      </c>
      <c r="B383" s="231" t="s">
        <v>591</v>
      </c>
      <c r="C383" s="231" t="s">
        <v>8</v>
      </c>
      <c r="D383" s="231" t="s">
        <v>969</v>
      </c>
      <c r="E383" s="233">
        <v>205.09</v>
      </c>
      <c r="F383" s="195" t="s">
        <v>970</v>
      </c>
    </row>
    <row r="384" spans="1:6" s="18" customFormat="1" ht="15.75">
      <c r="A384" s="230" t="s">
        <v>978</v>
      </c>
      <c r="B384" s="231" t="s">
        <v>687</v>
      </c>
      <c r="C384" s="231" t="s">
        <v>8</v>
      </c>
      <c r="D384" s="231" t="s">
        <v>969</v>
      </c>
      <c r="E384" s="233">
        <v>169.09</v>
      </c>
      <c r="F384" s="195" t="s">
        <v>970</v>
      </c>
    </row>
    <row r="385" spans="1:6" s="18" customFormat="1" ht="15.75">
      <c r="A385" s="230" t="s">
        <v>979</v>
      </c>
      <c r="B385" s="231" t="s">
        <v>591</v>
      </c>
      <c r="C385" s="231" t="s">
        <v>8</v>
      </c>
      <c r="D385" s="231" t="s">
        <v>969</v>
      </c>
      <c r="E385" s="233">
        <v>169.09</v>
      </c>
      <c r="F385" s="195" t="s">
        <v>970</v>
      </c>
    </row>
    <row r="386" spans="1:6" s="38" customFormat="1" ht="15.75">
      <c r="A386" s="230" t="s">
        <v>980</v>
      </c>
      <c r="B386" s="231" t="s">
        <v>591</v>
      </c>
      <c r="C386" s="231" t="s">
        <v>8</v>
      </c>
      <c r="D386" s="231" t="s">
        <v>969</v>
      </c>
      <c r="E386" s="233">
        <v>169.09</v>
      </c>
      <c r="F386" s="195" t="s">
        <v>970</v>
      </c>
    </row>
    <row r="387" spans="1:6" s="18" customFormat="1" ht="15.75">
      <c r="A387" s="230" t="s">
        <v>981</v>
      </c>
      <c r="B387" s="231" t="s">
        <v>591</v>
      </c>
      <c r="C387" s="231" t="s">
        <v>8</v>
      </c>
      <c r="D387" s="96" t="s">
        <v>969</v>
      </c>
      <c r="E387" s="233">
        <v>293.08999999999997</v>
      </c>
      <c r="F387" s="195" t="s">
        <v>970</v>
      </c>
    </row>
    <row r="388" spans="1:6" s="18" customFormat="1" ht="15.75">
      <c r="A388" s="230" t="s">
        <v>982</v>
      </c>
      <c r="B388" s="231" t="s">
        <v>591</v>
      </c>
      <c r="C388" s="231" t="s">
        <v>8</v>
      </c>
      <c r="D388" s="231" t="s">
        <v>969</v>
      </c>
      <c r="E388" s="233">
        <v>613.09</v>
      </c>
      <c r="F388" s="195" t="s">
        <v>970</v>
      </c>
    </row>
    <row r="389" spans="1:6" s="18" customFormat="1" ht="15.75">
      <c r="A389" s="230" t="s">
        <v>983</v>
      </c>
      <c r="B389" s="231" t="s">
        <v>591</v>
      </c>
      <c r="C389" s="231" t="s">
        <v>8</v>
      </c>
      <c r="D389" s="231" t="s">
        <v>969</v>
      </c>
      <c r="E389" s="233">
        <v>193.09</v>
      </c>
      <c r="F389" s="195" t="s">
        <v>970</v>
      </c>
    </row>
    <row r="390" spans="1:6" s="18" customFormat="1" ht="15.75">
      <c r="A390" s="230" t="s">
        <v>984</v>
      </c>
      <c r="B390" s="231" t="s">
        <v>591</v>
      </c>
      <c r="C390" s="231" t="s">
        <v>8</v>
      </c>
      <c r="D390" s="231" t="s">
        <v>969</v>
      </c>
      <c r="E390" s="233">
        <v>175.09</v>
      </c>
      <c r="F390" s="195" t="s">
        <v>970</v>
      </c>
    </row>
    <row r="391" spans="1:6" s="18" customFormat="1" ht="15">
      <c r="E391" s="37"/>
    </row>
    <row r="392" spans="1:6" s="18" customFormat="1" ht="15">
      <c r="E392" s="37"/>
    </row>
    <row r="393" spans="1:6" s="18" customFormat="1" ht="15">
      <c r="E393" s="37"/>
    </row>
    <row r="394" spans="1:6" s="18" customFormat="1" ht="15">
      <c r="E394" s="37"/>
    </row>
    <row r="395" spans="1:6" s="18" customFormat="1" ht="15">
      <c r="E395" s="37"/>
    </row>
    <row r="396" spans="1:6" s="18" customFormat="1" ht="15">
      <c r="E396" s="37"/>
    </row>
    <row r="397" spans="1:6" s="18" customFormat="1" ht="15">
      <c r="E397" s="37"/>
    </row>
    <row r="398" spans="1:6" s="18" customFormat="1" ht="15">
      <c r="E398" s="37"/>
    </row>
    <row r="399" spans="1:6" s="18" customFormat="1" ht="15">
      <c r="B399" s="35"/>
      <c r="C399" s="35"/>
      <c r="D399" s="35"/>
      <c r="E399" s="39"/>
    </row>
    <row r="400" spans="1:6" s="18" customFormat="1" ht="15">
      <c r="B400" s="35"/>
      <c r="C400" s="35"/>
      <c r="D400" s="35"/>
      <c r="E400" s="39"/>
    </row>
    <row r="401" spans="2:5" s="18" customFormat="1" ht="15">
      <c r="B401" s="35"/>
      <c r="C401" s="35"/>
      <c r="D401" s="35"/>
      <c r="E401" s="39"/>
    </row>
    <row r="402" spans="2:5" s="18" customFormat="1" ht="15">
      <c r="B402" s="35"/>
      <c r="C402" s="35"/>
      <c r="D402" s="35"/>
      <c r="E402" s="39"/>
    </row>
    <row r="403" spans="2:5" s="18" customFormat="1" ht="15">
      <c r="B403" s="35"/>
      <c r="C403" s="35"/>
      <c r="D403" s="35"/>
      <c r="E403" s="39"/>
    </row>
    <row r="404" spans="2:5" s="18" customFormat="1" ht="15">
      <c r="B404" s="35"/>
      <c r="C404" s="35"/>
      <c r="D404" s="35"/>
      <c r="E404" s="39"/>
    </row>
    <row r="405" spans="2:5" s="18" customFormat="1" ht="15">
      <c r="B405" s="35"/>
      <c r="C405" s="35"/>
      <c r="D405" s="35"/>
      <c r="E405" s="39"/>
    </row>
    <row r="406" spans="2:5" s="18" customFormat="1" ht="15">
      <c r="B406" s="35"/>
      <c r="C406" s="35"/>
      <c r="D406" s="35"/>
      <c r="E406" s="39"/>
    </row>
    <row r="407" spans="2:5" s="18" customFormat="1" ht="15">
      <c r="B407" s="35"/>
      <c r="C407" s="35"/>
      <c r="D407" s="35"/>
      <c r="E407" s="39"/>
    </row>
    <row r="408" spans="2:5" s="18" customFormat="1" ht="15">
      <c r="B408" s="35"/>
      <c r="C408" s="35"/>
      <c r="D408" s="35"/>
      <c r="E408" s="39"/>
    </row>
    <row r="409" spans="2:5" s="18" customFormat="1" ht="15">
      <c r="B409" s="35"/>
      <c r="C409" s="35"/>
      <c r="D409" s="35"/>
      <c r="E409" s="39"/>
    </row>
    <row r="410" spans="2:5" s="18" customFormat="1" ht="15">
      <c r="B410" s="35"/>
      <c r="C410" s="35"/>
      <c r="D410" s="35"/>
      <c r="E410" s="39"/>
    </row>
    <row r="411" spans="2:5" s="18" customFormat="1" ht="15">
      <c r="B411" s="35"/>
      <c r="C411" s="35"/>
      <c r="D411" s="35"/>
      <c r="E411" s="39"/>
    </row>
    <row r="412" spans="2:5" s="18" customFormat="1" ht="15">
      <c r="B412" s="35"/>
      <c r="C412" s="35"/>
      <c r="D412" s="35"/>
      <c r="E412" s="39"/>
    </row>
    <row r="413" spans="2:5" s="18" customFormat="1" ht="15">
      <c r="B413" s="35"/>
      <c r="C413" s="35"/>
      <c r="D413" s="35"/>
      <c r="E413" s="39"/>
    </row>
    <row r="414" spans="2:5" s="18" customFormat="1" ht="15">
      <c r="B414" s="35"/>
      <c r="C414" s="35"/>
      <c r="D414" s="35"/>
      <c r="E414" s="39"/>
    </row>
    <row r="415" spans="2:5" s="18" customFormat="1" ht="15">
      <c r="B415" s="35"/>
      <c r="C415" s="35"/>
      <c r="D415" s="35"/>
      <c r="E415" s="39"/>
    </row>
    <row r="416" spans="2:5" s="18" customFormat="1" ht="15">
      <c r="B416" s="35"/>
      <c r="C416" s="35"/>
      <c r="D416" s="35"/>
      <c r="E416" s="39"/>
    </row>
    <row r="417" spans="2:5" s="18" customFormat="1" ht="15">
      <c r="B417" s="35"/>
      <c r="C417" s="35"/>
      <c r="D417" s="35"/>
      <c r="E417" s="39"/>
    </row>
    <row r="418" spans="2:5" s="18" customFormat="1" ht="15">
      <c r="B418" s="35"/>
      <c r="C418" s="35"/>
      <c r="D418" s="35"/>
      <c r="E418" s="39"/>
    </row>
    <row r="419" spans="2:5" s="18" customFormat="1" ht="15">
      <c r="B419" s="35"/>
      <c r="C419" s="35"/>
      <c r="D419" s="35"/>
      <c r="E419" s="39"/>
    </row>
    <row r="420" spans="2:5" s="18" customFormat="1" ht="15">
      <c r="B420" s="35"/>
      <c r="C420" s="35"/>
      <c r="D420" s="35"/>
      <c r="E420" s="39"/>
    </row>
    <row r="421" spans="2:5" s="18" customFormat="1" ht="15">
      <c r="B421" s="35"/>
      <c r="C421" s="35"/>
      <c r="D421" s="35"/>
      <c r="E421" s="39"/>
    </row>
    <row r="422" spans="2:5" s="18" customFormat="1" ht="15">
      <c r="B422" s="35"/>
      <c r="C422" s="35"/>
      <c r="D422" s="35"/>
      <c r="E422" s="39"/>
    </row>
    <row r="423" spans="2:5" s="18" customFormat="1" ht="15">
      <c r="B423" s="35"/>
      <c r="C423" s="35"/>
      <c r="D423" s="35"/>
      <c r="E423" s="39"/>
    </row>
    <row r="424" spans="2:5" s="18" customFormat="1" ht="15">
      <c r="B424" s="35"/>
      <c r="C424" s="35"/>
      <c r="D424" s="35"/>
      <c r="E424" s="39"/>
    </row>
    <row r="425" spans="2:5" s="18" customFormat="1" ht="15">
      <c r="B425" s="35"/>
      <c r="C425" s="35"/>
      <c r="D425" s="35"/>
      <c r="E425" s="39"/>
    </row>
    <row r="426" spans="2:5" s="18" customFormat="1" ht="15">
      <c r="B426" s="35"/>
      <c r="C426" s="35"/>
      <c r="D426" s="35"/>
      <c r="E426" s="39"/>
    </row>
    <row r="427" spans="2:5" s="18" customFormat="1" ht="15">
      <c r="B427" s="35"/>
      <c r="C427" s="35"/>
      <c r="D427" s="35"/>
      <c r="E427" s="39"/>
    </row>
    <row r="428" spans="2:5" s="18" customFormat="1" ht="15">
      <c r="B428" s="35"/>
      <c r="C428" s="35"/>
      <c r="D428" s="35"/>
      <c r="E428" s="39"/>
    </row>
    <row r="429" spans="2:5" s="18" customFormat="1" ht="15">
      <c r="B429" s="35"/>
      <c r="C429" s="35"/>
      <c r="D429" s="35"/>
      <c r="E429" s="39"/>
    </row>
    <row r="430" spans="2:5" s="18" customFormat="1" ht="15">
      <c r="B430" s="35"/>
      <c r="C430" s="35"/>
      <c r="D430" s="35"/>
      <c r="E430" s="39"/>
    </row>
    <row r="431" spans="2:5" s="18" customFormat="1" ht="15">
      <c r="B431" s="35"/>
      <c r="C431" s="35"/>
      <c r="D431" s="35"/>
      <c r="E431" s="39"/>
    </row>
    <row r="432" spans="2:5" s="18" customFormat="1" ht="15">
      <c r="B432" s="35"/>
      <c r="C432" s="35"/>
      <c r="D432" s="35"/>
      <c r="E432" s="39"/>
    </row>
    <row r="433" spans="2:5" s="18" customFormat="1" ht="15">
      <c r="B433" s="35"/>
      <c r="C433" s="35"/>
      <c r="D433" s="35"/>
      <c r="E433" s="39"/>
    </row>
    <row r="434" spans="2:5" s="18" customFormat="1" ht="15">
      <c r="B434" s="35"/>
      <c r="C434" s="35"/>
      <c r="D434" s="35"/>
      <c r="E434" s="39"/>
    </row>
    <row r="435" spans="2:5" s="18" customFormat="1" ht="15">
      <c r="B435" s="35"/>
      <c r="C435" s="35"/>
      <c r="D435" s="35"/>
      <c r="E435" s="39"/>
    </row>
    <row r="436" spans="2:5" s="18" customFormat="1" ht="15">
      <c r="B436" s="35"/>
      <c r="C436" s="35"/>
      <c r="D436" s="35"/>
      <c r="E436" s="39"/>
    </row>
    <row r="437" spans="2:5" s="18" customFormat="1" ht="15">
      <c r="B437" s="35"/>
      <c r="C437" s="35"/>
      <c r="D437" s="35"/>
      <c r="E437" s="39"/>
    </row>
    <row r="438" spans="2:5" s="18" customFormat="1" ht="15">
      <c r="B438" s="35"/>
      <c r="C438" s="35"/>
      <c r="D438" s="35"/>
      <c r="E438" s="39"/>
    </row>
    <row r="439" spans="2:5" s="18" customFormat="1" ht="15">
      <c r="B439" s="35"/>
      <c r="C439" s="35"/>
      <c r="D439" s="35"/>
      <c r="E439" s="39"/>
    </row>
    <row r="440" spans="2:5" s="18" customFormat="1" ht="15">
      <c r="B440" s="35"/>
      <c r="C440" s="35"/>
      <c r="D440" s="35"/>
      <c r="E440" s="39"/>
    </row>
    <row r="441" spans="2:5" s="18" customFormat="1" ht="15">
      <c r="B441" s="35"/>
      <c r="C441" s="35"/>
      <c r="D441" s="35"/>
      <c r="E441" s="39"/>
    </row>
    <row r="442" spans="2:5" s="18" customFormat="1" ht="15">
      <c r="B442" s="35"/>
      <c r="C442" s="35"/>
      <c r="D442" s="35"/>
      <c r="E442" s="39"/>
    </row>
    <row r="443" spans="2:5" s="18" customFormat="1" ht="15">
      <c r="B443" s="35"/>
      <c r="C443" s="35"/>
      <c r="D443" s="35"/>
      <c r="E443" s="39"/>
    </row>
    <row r="444" spans="2:5" s="18" customFormat="1" ht="15">
      <c r="B444" s="35"/>
      <c r="C444" s="35"/>
      <c r="D444" s="35"/>
      <c r="E444" s="39"/>
    </row>
    <row r="445" spans="2:5" s="18" customFormat="1" ht="15">
      <c r="B445" s="35"/>
      <c r="C445" s="35"/>
      <c r="D445" s="35"/>
      <c r="E445" s="39"/>
    </row>
    <row r="446" spans="2:5" s="18" customFormat="1" ht="15">
      <c r="B446" s="35"/>
      <c r="C446" s="35"/>
      <c r="D446" s="35"/>
      <c r="E446" s="39"/>
    </row>
    <row r="447" spans="2:5" s="18" customFormat="1" ht="15">
      <c r="B447" s="35"/>
      <c r="C447" s="35"/>
      <c r="D447" s="35"/>
      <c r="E447" s="39"/>
    </row>
    <row r="448" spans="2:5" s="18" customFormat="1" ht="15">
      <c r="B448" s="35"/>
      <c r="C448" s="35"/>
      <c r="D448" s="35"/>
      <c r="E448" s="39"/>
    </row>
    <row r="449" spans="2:5" s="18" customFormat="1" ht="15">
      <c r="B449" s="35"/>
      <c r="C449" s="35"/>
      <c r="D449" s="35"/>
      <c r="E449" s="39"/>
    </row>
    <row r="450" spans="2:5" s="18" customFormat="1" ht="15">
      <c r="B450" s="35"/>
      <c r="C450" s="35"/>
      <c r="D450" s="35"/>
      <c r="E450" s="39"/>
    </row>
    <row r="451" spans="2:5" s="18" customFormat="1" ht="15">
      <c r="B451" s="35"/>
      <c r="C451" s="35"/>
      <c r="D451" s="35"/>
      <c r="E451" s="39"/>
    </row>
    <row r="452" spans="2:5" s="18" customFormat="1" ht="15">
      <c r="B452" s="35"/>
      <c r="C452" s="35"/>
      <c r="D452" s="35"/>
      <c r="E452" s="39"/>
    </row>
    <row r="453" spans="2:5" s="18" customFormat="1" ht="15">
      <c r="B453" s="35"/>
      <c r="C453" s="35"/>
      <c r="D453" s="35"/>
      <c r="E453" s="39"/>
    </row>
    <row r="454" spans="2:5" s="18" customFormat="1" ht="15">
      <c r="B454" s="35"/>
      <c r="C454" s="35"/>
      <c r="D454" s="35"/>
      <c r="E454" s="39"/>
    </row>
    <row r="455" spans="2:5" s="18" customFormat="1" ht="15">
      <c r="B455" s="35"/>
      <c r="C455" s="35"/>
      <c r="D455" s="35"/>
      <c r="E455" s="39"/>
    </row>
    <row r="456" spans="2:5" s="18" customFormat="1" ht="15">
      <c r="B456" s="35"/>
      <c r="C456" s="35"/>
      <c r="D456" s="35"/>
      <c r="E456" s="39"/>
    </row>
    <row r="457" spans="2:5" s="18" customFormat="1" ht="15">
      <c r="B457" s="35"/>
      <c r="C457" s="35"/>
      <c r="D457" s="35"/>
      <c r="E457" s="39"/>
    </row>
    <row r="458" spans="2:5" s="18" customFormat="1" ht="15">
      <c r="B458" s="35"/>
      <c r="C458" s="35"/>
      <c r="D458" s="35"/>
      <c r="E458" s="39"/>
    </row>
    <row r="459" spans="2:5" s="18" customFormat="1" ht="15">
      <c r="B459" s="35"/>
      <c r="C459" s="35"/>
      <c r="D459" s="35"/>
      <c r="E459" s="39"/>
    </row>
    <row r="460" spans="2:5" s="18" customFormat="1" ht="15">
      <c r="B460" s="35"/>
      <c r="C460" s="35"/>
      <c r="D460" s="35"/>
      <c r="E460" s="39"/>
    </row>
    <row r="461" spans="2:5" s="18" customFormat="1" ht="15">
      <c r="B461" s="35"/>
      <c r="C461" s="35"/>
      <c r="D461" s="35"/>
      <c r="E461" s="39"/>
    </row>
    <row r="462" spans="2:5" s="18" customFormat="1" ht="15">
      <c r="B462" s="35"/>
      <c r="C462" s="35"/>
      <c r="D462" s="35"/>
      <c r="E462" s="39"/>
    </row>
    <row r="463" spans="2:5" s="18" customFormat="1" ht="15">
      <c r="B463" s="35"/>
      <c r="C463" s="35"/>
      <c r="D463" s="35"/>
      <c r="E463" s="39"/>
    </row>
    <row r="464" spans="2:5" s="18" customFormat="1" ht="15">
      <c r="B464" s="35"/>
      <c r="C464" s="35"/>
      <c r="D464" s="35"/>
      <c r="E464" s="39"/>
    </row>
    <row r="465" spans="2:5" s="18" customFormat="1" ht="15">
      <c r="B465" s="35"/>
      <c r="C465" s="35"/>
      <c r="D465" s="35"/>
      <c r="E465" s="39"/>
    </row>
    <row r="466" spans="2:5" s="18" customFormat="1" ht="15">
      <c r="B466" s="35"/>
      <c r="C466" s="35"/>
      <c r="D466" s="35"/>
      <c r="E466" s="39"/>
    </row>
    <row r="467" spans="2:5" s="18" customFormat="1" ht="15">
      <c r="B467" s="35"/>
      <c r="C467" s="35"/>
      <c r="D467" s="35"/>
      <c r="E467" s="39"/>
    </row>
    <row r="468" spans="2:5" s="18" customFormat="1" ht="15">
      <c r="B468" s="35"/>
      <c r="C468" s="35"/>
      <c r="D468" s="35"/>
      <c r="E468" s="39"/>
    </row>
    <row r="469" spans="2:5" s="18" customFormat="1" ht="15">
      <c r="B469" s="35"/>
      <c r="C469" s="35"/>
      <c r="D469" s="35"/>
      <c r="E469" s="39"/>
    </row>
    <row r="470" spans="2:5" s="18" customFormat="1" ht="15">
      <c r="B470" s="35"/>
      <c r="C470" s="35"/>
      <c r="D470" s="35"/>
      <c r="E470" s="39"/>
    </row>
    <row r="471" spans="2:5" s="18" customFormat="1" ht="15">
      <c r="B471" s="35"/>
      <c r="C471" s="35"/>
      <c r="D471" s="35"/>
      <c r="E471" s="39"/>
    </row>
    <row r="472" spans="2:5" s="18" customFormat="1" ht="15">
      <c r="B472" s="35"/>
      <c r="C472" s="35"/>
      <c r="D472" s="35"/>
      <c r="E472" s="39"/>
    </row>
    <row r="473" spans="2:5" s="18" customFormat="1" ht="15">
      <c r="B473" s="35"/>
      <c r="C473" s="35"/>
      <c r="D473" s="35"/>
      <c r="E473" s="39"/>
    </row>
    <row r="474" spans="2:5" s="18" customFormat="1" ht="15">
      <c r="B474" s="35"/>
      <c r="C474" s="35"/>
      <c r="D474" s="35"/>
      <c r="E474" s="39"/>
    </row>
    <row r="475" spans="2:5" s="18" customFormat="1" ht="15">
      <c r="B475" s="35"/>
      <c r="C475" s="35"/>
      <c r="D475" s="35"/>
      <c r="E475" s="39"/>
    </row>
    <row r="476" spans="2:5" s="18" customFormat="1" ht="15">
      <c r="B476" s="35"/>
      <c r="C476" s="35"/>
      <c r="D476" s="35"/>
      <c r="E476" s="39"/>
    </row>
    <row r="477" spans="2:5" s="18" customFormat="1" ht="15">
      <c r="B477" s="35"/>
      <c r="C477" s="35"/>
      <c r="D477" s="35"/>
      <c r="E477" s="39"/>
    </row>
    <row r="478" spans="2:5" s="18" customFormat="1" ht="15">
      <c r="B478" s="35"/>
      <c r="C478" s="35"/>
      <c r="D478" s="35"/>
      <c r="E478" s="39"/>
    </row>
    <row r="479" spans="2:5" s="18" customFormat="1" ht="15">
      <c r="B479" s="35"/>
      <c r="C479" s="35"/>
      <c r="D479" s="35"/>
      <c r="E479" s="39"/>
    </row>
    <row r="480" spans="2:5" s="18" customFormat="1" ht="15">
      <c r="B480" s="35"/>
      <c r="C480" s="35"/>
      <c r="D480" s="35"/>
      <c r="E480" s="39"/>
    </row>
    <row r="481" spans="2:5" s="18" customFormat="1" ht="15">
      <c r="B481" s="35"/>
      <c r="C481" s="35"/>
      <c r="D481" s="35"/>
      <c r="E481" s="39"/>
    </row>
    <row r="482" spans="2:5" s="18" customFormat="1" ht="15">
      <c r="B482" s="35"/>
      <c r="C482" s="35"/>
      <c r="D482" s="35"/>
      <c r="E482" s="39"/>
    </row>
    <row r="483" spans="2:5" s="18" customFormat="1" ht="15">
      <c r="B483" s="35"/>
      <c r="C483" s="35"/>
      <c r="D483" s="35"/>
      <c r="E483" s="39"/>
    </row>
    <row r="484" spans="2:5" s="18" customFormat="1" ht="15">
      <c r="B484" s="35"/>
      <c r="C484" s="35"/>
      <c r="D484" s="35"/>
      <c r="E484" s="39"/>
    </row>
    <row r="485" spans="2:5" s="18" customFormat="1" ht="15">
      <c r="B485" s="35"/>
      <c r="C485" s="35"/>
      <c r="D485" s="35"/>
      <c r="E485" s="39"/>
    </row>
    <row r="486" spans="2:5" s="18" customFormat="1" ht="15">
      <c r="B486" s="35"/>
      <c r="C486" s="35"/>
      <c r="D486" s="35"/>
      <c r="E486" s="39"/>
    </row>
    <row r="487" spans="2:5" s="18" customFormat="1" ht="15">
      <c r="B487" s="35"/>
      <c r="C487" s="35"/>
      <c r="D487" s="35"/>
      <c r="E487" s="39"/>
    </row>
    <row r="488" spans="2:5" s="18" customFormat="1" ht="15">
      <c r="B488" s="35"/>
      <c r="C488" s="35"/>
      <c r="D488" s="35"/>
      <c r="E488" s="39"/>
    </row>
    <row r="489" spans="2:5" s="18" customFormat="1" ht="15">
      <c r="B489" s="35"/>
      <c r="C489" s="35"/>
      <c r="D489" s="35"/>
      <c r="E489" s="39"/>
    </row>
    <row r="490" spans="2:5" s="18" customFormat="1" ht="15">
      <c r="B490" s="35"/>
      <c r="C490" s="35"/>
      <c r="D490" s="35"/>
      <c r="E490" s="39"/>
    </row>
    <row r="491" spans="2:5" s="18" customFormat="1" ht="15">
      <c r="B491" s="35"/>
      <c r="C491" s="35"/>
      <c r="D491" s="35"/>
      <c r="E491" s="39"/>
    </row>
    <row r="492" spans="2:5" s="18" customFormat="1" ht="15">
      <c r="B492" s="35"/>
      <c r="C492" s="35"/>
      <c r="D492" s="35"/>
      <c r="E492" s="39"/>
    </row>
    <row r="493" spans="2:5" s="18" customFormat="1" ht="15">
      <c r="B493" s="35"/>
      <c r="C493" s="35"/>
      <c r="D493" s="35"/>
      <c r="E493" s="39"/>
    </row>
    <row r="494" spans="2:5" s="18" customFormat="1" ht="15">
      <c r="B494" s="35"/>
      <c r="C494" s="35"/>
      <c r="D494" s="35"/>
      <c r="E494" s="39"/>
    </row>
    <row r="495" spans="2:5" s="18" customFormat="1" ht="15">
      <c r="B495" s="35"/>
      <c r="C495" s="35"/>
      <c r="D495" s="35"/>
      <c r="E495" s="39"/>
    </row>
    <row r="496" spans="2:5" s="18" customFormat="1" ht="15">
      <c r="B496" s="35"/>
      <c r="C496" s="35"/>
      <c r="D496" s="35"/>
      <c r="E496" s="39"/>
    </row>
    <row r="497" spans="2:5" s="18" customFormat="1" ht="15">
      <c r="B497" s="35"/>
      <c r="C497" s="35"/>
      <c r="D497" s="35"/>
      <c r="E497" s="39"/>
    </row>
    <row r="498" spans="2:5" s="18" customFormat="1" ht="15">
      <c r="B498" s="35"/>
      <c r="C498" s="35"/>
      <c r="D498" s="35"/>
      <c r="E498" s="39"/>
    </row>
    <row r="499" spans="2:5" s="18" customFormat="1" ht="15">
      <c r="B499" s="35"/>
      <c r="C499" s="35"/>
      <c r="D499" s="35"/>
      <c r="E499" s="39"/>
    </row>
    <row r="500" spans="2:5" s="18" customFormat="1" ht="15">
      <c r="B500" s="35"/>
      <c r="C500" s="35"/>
      <c r="D500" s="35"/>
      <c r="E500" s="39"/>
    </row>
    <row r="501" spans="2:5" s="18" customFormat="1" ht="15">
      <c r="B501" s="35"/>
      <c r="C501" s="35"/>
      <c r="D501" s="35"/>
      <c r="E501" s="39"/>
    </row>
    <row r="502" spans="2:5" s="18" customFormat="1" ht="15">
      <c r="B502" s="35"/>
      <c r="C502" s="35"/>
      <c r="D502" s="35"/>
      <c r="E502" s="39"/>
    </row>
    <row r="503" spans="2:5" s="18" customFormat="1" ht="15">
      <c r="B503" s="35"/>
      <c r="C503" s="35"/>
      <c r="D503" s="35"/>
      <c r="E503" s="39"/>
    </row>
    <row r="504" spans="2:5" s="18" customFormat="1" ht="15">
      <c r="B504" s="35"/>
      <c r="C504" s="35"/>
      <c r="D504" s="35"/>
      <c r="E504" s="39"/>
    </row>
    <row r="505" spans="2:5" s="18" customFormat="1" ht="15">
      <c r="B505" s="35"/>
      <c r="C505" s="35"/>
      <c r="D505" s="35"/>
      <c r="E505" s="39"/>
    </row>
    <row r="506" spans="2:5" s="18" customFormat="1" ht="15">
      <c r="B506" s="35"/>
      <c r="C506" s="35"/>
      <c r="D506" s="35"/>
      <c r="E506" s="39"/>
    </row>
    <row r="507" spans="2:5" s="18" customFormat="1" ht="15">
      <c r="B507" s="35"/>
      <c r="C507" s="35"/>
      <c r="D507" s="35"/>
      <c r="E507" s="39"/>
    </row>
    <row r="508" spans="2:5" s="18" customFormat="1" ht="15">
      <c r="B508" s="35"/>
      <c r="C508" s="35"/>
      <c r="D508" s="35"/>
      <c r="E508" s="39"/>
    </row>
    <row r="509" spans="2:5" s="18" customFormat="1" ht="15">
      <c r="B509" s="35"/>
      <c r="C509" s="35"/>
      <c r="D509" s="35"/>
      <c r="E509" s="39"/>
    </row>
    <row r="510" spans="2:5" s="18" customFormat="1" ht="15">
      <c r="B510" s="35"/>
      <c r="C510" s="35"/>
      <c r="D510" s="35"/>
      <c r="E510" s="39"/>
    </row>
    <row r="511" spans="2:5" s="18" customFormat="1" ht="15">
      <c r="B511" s="35"/>
      <c r="C511" s="35"/>
      <c r="D511" s="35"/>
      <c r="E511" s="39"/>
    </row>
    <row r="512" spans="2:5" s="18" customFormat="1" ht="15">
      <c r="B512" s="35"/>
      <c r="C512" s="35"/>
      <c r="D512" s="35"/>
      <c r="E512" s="39"/>
    </row>
    <row r="513" spans="2:5" s="18" customFormat="1" ht="15">
      <c r="B513" s="35"/>
      <c r="C513" s="35"/>
      <c r="D513" s="35"/>
      <c r="E513" s="39"/>
    </row>
    <row r="514" spans="2:5" s="18" customFormat="1" ht="15">
      <c r="B514" s="35"/>
      <c r="C514" s="35"/>
      <c r="D514" s="35"/>
      <c r="E514" s="39"/>
    </row>
    <row r="515" spans="2:5" s="18" customFormat="1" ht="15">
      <c r="B515" s="35"/>
      <c r="C515" s="35"/>
      <c r="D515" s="35"/>
      <c r="E515" s="39"/>
    </row>
    <row r="516" spans="2:5" s="18" customFormat="1" ht="15">
      <c r="B516" s="35"/>
      <c r="C516" s="35"/>
      <c r="D516" s="35"/>
      <c r="E516" s="39"/>
    </row>
    <row r="517" spans="2:5" s="18" customFormat="1" ht="15">
      <c r="B517" s="35"/>
      <c r="C517" s="35"/>
      <c r="D517" s="35"/>
      <c r="E517" s="39"/>
    </row>
    <row r="518" spans="2:5" s="18" customFormat="1" ht="15">
      <c r="B518" s="35"/>
      <c r="C518" s="35"/>
      <c r="D518" s="35"/>
      <c r="E518" s="39"/>
    </row>
    <row r="519" spans="2:5" s="18" customFormat="1" ht="15">
      <c r="B519" s="35"/>
      <c r="C519" s="35"/>
      <c r="D519" s="35"/>
      <c r="E519" s="39"/>
    </row>
    <row r="520" spans="2:5" s="18" customFormat="1" ht="15">
      <c r="B520" s="35"/>
      <c r="C520" s="35"/>
      <c r="D520" s="35"/>
      <c r="E520" s="39"/>
    </row>
    <row r="521" spans="2:5" s="18" customFormat="1" ht="15">
      <c r="B521" s="35"/>
      <c r="C521" s="35"/>
      <c r="D521" s="35"/>
      <c r="E521" s="39"/>
    </row>
    <row r="522" spans="2:5" s="18" customFormat="1" ht="15">
      <c r="B522" s="35"/>
      <c r="C522" s="35"/>
      <c r="D522" s="35"/>
      <c r="E522" s="39"/>
    </row>
    <row r="523" spans="2:5" s="18" customFormat="1" ht="15">
      <c r="B523" s="35"/>
      <c r="C523" s="35"/>
      <c r="D523" s="35"/>
      <c r="E523" s="39"/>
    </row>
    <row r="524" spans="2:5" s="18" customFormat="1" ht="15">
      <c r="B524" s="35"/>
      <c r="C524" s="35"/>
      <c r="D524" s="35"/>
      <c r="E524" s="39"/>
    </row>
    <row r="525" spans="2:5" s="18" customFormat="1" ht="15">
      <c r="B525" s="35"/>
      <c r="C525" s="35"/>
      <c r="D525" s="35"/>
      <c r="E525" s="39"/>
    </row>
    <row r="526" spans="2:5" s="18" customFormat="1" ht="15">
      <c r="B526" s="35"/>
      <c r="C526" s="35"/>
      <c r="D526" s="35"/>
      <c r="E526" s="39"/>
    </row>
    <row r="527" spans="2:5" s="18" customFormat="1" ht="15">
      <c r="B527" s="35"/>
      <c r="C527" s="35"/>
      <c r="D527" s="35"/>
      <c r="E527" s="39"/>
    </row>
    <row r="528" spans="2:5" s="18" customFormat="1" ht="15">
      <c r="B528" s="35"/>
      <c r="C528" s="35"/>
      <c r="D528" s="35"/>
      <c r="E528" s="39"/>
    </row>
    <row r="529" spans="2:5" s="18" customFormat="1" ht="15">
      <c r="B529" s="35"/>
      <c r="C529" s="35"/>
      <c r="D529" s="35"/>
      <c r="E529" s="39"/>
    </row>
    <row r="530" spans="2:5" s="18" customFormat="1" ht="15">
      <c r="B530" s="35"/>
      <c r="C530" s="35"/>
      <c r="D530" s="35"/>
      <c r="E530" s="39"/>
    </row>
    <row r="531" spans="2:5" s="18" customFormat="1" ht="15">
      <c r="B531" s="35"/>
      <c r="C531" s="35"/>
      <c r="D531" s="35"/>
      <c r="E531" s="39"/>
    </row>
    <row r="532" spans="2:5" s="18" customFormat="1" ht="15">
      <c r="B532" s="35"/>
      <c r="C532" s="35"/>
      <c r="D532" s="35"/>
      <c r="E532" s="39"/>
    </row>
    <row r="533" spans="2:5" s="18" customFormat="1" ht="15">
      <c r="B533" s="35"/>
      <c r="C533" s="35"/>
      <c r="D533" s="35"/>
      <c r="E533" s="39"/>
    </row>
    <row r="534" spans="2:5" s="18" customFormat="1" ht="15">
      <c r="B534" s="35"/>
      <c r="C534" s="35"/>
      <c r="D534" s="35"/>
      <c r="E534" s="39"/>
    </row>
    <row r="535" spans="2:5" s="18" customFormat="1" ht="15">
      <c r="B535" s="35"/>
      <c r="C535" s="35"/>
      <c r="D535" s="35"/>
      <c r="E535" s="39"/>
    </row>
    <row r="536" spans="2:5" s="18" customFormat="1" ht="15">
      <c r="B536" s="35"/>
      <c r="C536" s="35"/>
      <c r="D536" s="35"/>
      <c r="E536" s="39"/>
    </row>
    <row r="537" spans="2:5" s="18" customFormat="1" ht="15">
      <c r="B537" s="35"/>
      <c r="C537" s="35"/>
      <c r="D537" s="35"/>
      <c r="E537" s="39"/>
    </row>
    <row r="538" spans="2:5" s="18" customFormat="1" ht="15">
      <c r="B538" s="35"/>
      <c r="C538" s="35"/>
      <c r="D538" s="35"/>
      <c r="E538" s="39"/>
    </row>
    <row r="539" spans="2:5" s="18" customFormat="1" ht="15">
      <c r="B539" s="35"/>
      <c r="C539" s="35"/>
      <c r="D539" s="35"/>
      <c r="E539" s="39"/>
    </row>
    <row r="540" spans="2:5" s="18" customFormat="1" ht="15">
      <c r="B540" s="35"/>
      <c r="C540" s="35"/>
      <c r="D540" s="35"/>
      <c r="E540" s="39"/>
    </row>
    <row r="541" spans="2:5" s="18" customFormat="1" ht="15">
      <c r="B541" s="35"/>
      <c r="C541" s="35"/>
      <c r="D541" s="35"/>
      <c r="E541" s="39"/>
    </row>
    <row r="542" spans="2:5" s="18" customFormat="1" ht="15">
      <c r="B542" s="35"/>
      <c r="C542" s="35"/>
      <c r="D542" s="35"/>
      <c r="E542" s="39"/>
    </row>
    <row r="543" spans="2:5" s="18" customFormat="1" ht="15">
      <c r="B543" s="35"/>
      <c r="C543" s="35"/>
      <c r="D543" s="35"/>
      <c r="E543" s="39"/>
    </row>
    <row r="544" spans="2:5" s="18" customFormat="1" ht="15">
      <c r="B544" s="35"/>
      <c r="C544" s="35"/>
      <c r="D544" s="35"/>
      <c r="E544" s="39"/>
    </row>
    <row r="545" spans="2:5" s="18" customFormat="1" ht="15">
      <c r="B545" s="35"/>
      <c r="C545" s="35"/>
      <c r="D545" s="35"/>
      <c r="E545" s="39"/>
    </row>
    <row r="546" spans="2:5" s="18" customFormat="1" ht="15">
      <c r="B546" s="35"/>
      <c r="C546" s="35"/>
      <c r="D546" s="35"/>
      <c r="E546" s="39"/>
    </row>
    <row r="547" spans="2:5" s="18" customFormat="1" ht="15">
      <c r="B547" s="35"/>
      <c r="C547" s="35"/>
      <c r="D547" s="35"/>
      <c r="E547" s="39"/>
    </row>
    <row r="548" spans="2:5" s="18" customFormat="1" ht="15">
      <c r="B548" s="35"/>
      <c r="C548" s="35"/>
      <c r="D548" s="35"/>
      <c r="E548" s="39"/>
    </row>
    <row r="549" spans="2:5" s="18" customFormat="1" ht="15">
      <c r="B549" s="35"/>
      <c r="C549" s="35"/>
      <c r="D549" s="35"/>
      <c r="E549" s="39"/>
    </row>
    <row r="550" spans="2:5" s="18" customFormat="1" ht="15">
      <c r="B550" s="35"/>
      <c r="C550" s="35"/>
      <c r="D550" s="35"/>
      <c r="E550" s="39"/>
    </row>
    <row r="551" spans="2:5" s="18" customFormat="1" ht="15">
      <c r="B551" s="35"/>
      <c r="C551" s="35"/>
      <c r="D551" s="35"/>
      <c r="E551" s="39"/>
    </row>
    <row r="552" spans="2:5" s="18" customFormat="1" ht="15">
      <c r="B552" s="35"/>
      <c r="C552" s="35"/>
      <c r="D552" s="35"/>
      <c r="E552" s="39"/>
    </row>
    <row r="553" spans="2:5" s="18" customFormat="1" ht="15">
      <c r="B553" s="35"/>
      <c r="C553" s="35"/>
      <c r="D553" s="35"/>
      <c r="E553" s="39"/>
    </row>
    <row r="554" spans="2:5" s="18" customFormat="1" ht="15">
      <c r="B554" s="35"/>
      <c r="C554" s="35"/>
      <c r="D554" s="35"/>
      <c r="E554" s="39"/>
    </row>
    <row r="555" spans="2:5" s="18" customFormat="1" ht="15">
      <c r="B555" s="35"/>
      <c r="C555" s="35"/>
      <c r="D555" s="35"/>
      <c r="E555" s="39"/>
    </row>
    <row r="556" spans="2:5" s="18" customFormat="1" ht="15">
      <c r="B556" s="35"/>
      <c r="C556" s="35"/>
      <c r="D556" s="35"/>
      <c r="E556" s="39"/>
    </row>
    <row r="557" spans="2:5" s="18" customFormat="1" ht="15">
      <c r="B557" s="35"/>
      <c r="C557" s="35"/>
      <c r="D557" s="35"/>
      <c r="E557" s="39"/>
    </row>
    <row r="558" spans="2:5" s="18" customFormat="1" ht="15">
      <c r="B558" s="35"/>
      <c r="C558" s="35"/>
      <c r="D558" s="35"/>
      <c r="E558" s="39"/>
    </row>
    <row r="559" spans="2:5" s="18" customFormat="1" ht="15">
      <c r="B559" s="35"/>
      <c r="C559" s="35"/>
      <c r="D559" s="35"/>
      <c r="E559" s="39"/>
    </row>
    <row r="560" spans="2:5" s="18" customFormat="1" ht="15">
      <c r="B560" s="35"/>
      <c r="C560" s="35"/>
      <c r="D560" s="35"/>
      <c r="E560" s="39"/>
    </row>
    <row r="561" spans="2:5" s="18" customFormat="1" ht="15">
      <c r="B561" s="35"/>
      <c r="C561" s="35"/>
      <c r="D561" s="35"/>
      <c r="E561" s="39"/>
    </row>
    <row r="562" spans="2:5" s="18" customFormat="1" ht="15">
      <c r="B562" s="35"/>
      <c r="C562" s="35"/>
      <c r="D562" s="35"/>
      <c r="E562" s="39"/>
    </row>
    <row r="563" spans="2:5" s="18" customFormat="1" ht="15">
      <c r="B563" s="35"/>
      <c r="C563" s="35"/>
      <c r="D563" s="35"/>
      <c r="E563" s="39"/>
    </row>
    <row r="564" spans="2:5" s="18" customFormat="1" ht="15">
      <c r="B564" s="35"/>
      <c r="C564" s="35"/>
      <c r="D564" s="35"/>
      <c r="E564" s="39"/>
    </row>
    <row r="565" spans="2:5" s="18" customFormat="1" ht="15">
      <c r="B565" s="35"/>
      <c r="C565" s="35"/>
      <c r="D565" s="35"/>
      <c r="E565" s="39"/>
    </row>
    <row r="566" spans="2:5" s="18" customFormat="1" ht="15">
      <c r="B566" s="35"/>
      <c r="C566" s="35"/>
      <c r="D566" s="35"/>
      <c r="E566" s="39"/>
    </row>
    <row r="567" spans="2:5" s="18" customFormat="1" ht="15">
      <c r="B567" s="35"/>
      <c r="C567" s="35"/>
      <c r="D567" s="35"/>
      <c r="E567" s="39"/>
    </row>
    <row r="568" spans="2:5" s="18" customFormat="1" ht="15">
      <c r="B568" s="35"/>
      <c r="C568" s="35"/>
      <c r="D568" s="35"/>
      <c r="E568" s="39"/>
    </row>
    <row r="569" spans="2:5" s="18" customFormat="1" ht="15">
      <c r="B569" s="35"/>
      <c r="C569" s="35"/>
      <c r="D569" s="35"/>
      <c r="E569" s="39"/>
    </row>
    <row r="570" spans="2:5" s="18" customFormat="1" ht="15">
      <c r="B570" s="35"/>
      <c r="C570" s="35"/>
      <c r="D570" s="35"/>
      <c r="E570" s="39"/>
    </row>
    <row r="571" spans="2:5" s="18" customFormat="1" ht="15">
      <c r="B571" s="35"/>
      <c r="C571" s="35"/>
      <c r="D571" s="35"/>
      <c r="E571" s="39"/>
    </row>
    <row r="572" spans="2:5" s="18" customFormat="1" ht="15">
      <c r="B572" s="35"/>
      <c r="C572" s="35"/>
      <c r="D572" s="35"/>
      <c r="E572" s="39"/>
    </row>
    <row r="573" spans="2:5" s="18" customFormat="1" ht="15">
      <c r="B573" s="35"/>
      <c r="C573" s="35"/>
      <c r="D573" s="35"/>
      <c r="E573" s="39"/>
    </row>
    <row r="574" spans="2:5" s="18" customFormat="1" ht="15">
      <c r="B574" s="35"/>
      <c r="C574" s="35"/>
      <c r="D574" s="35"/>
      <c r="E574" s="39"/>
    </row>
    <row r="575" spans="2:5" s="18" customFormat="1" ht="15">
      <c r="B575" s="35"/>
      <c r="C575" s="35"/>
      <c r="D575" s="35"/>
      <c r="E575" s="39"/>
    </row>
    <row r="576" spans="2:5" s="18" customFormat="1" ht="15">
      <c r="B576" s="35"/>
      <c r="C576" s="35"/>
      <c r="D576" s="35"/>
      <c r="E576" s="39"/>
    </row>
    <row r="577" spans="2:5" s="18" customFormat="1" ht="15">
      <c r="B577" s="35"/>
      <c r="C577" s="35"/>
      <c r="D577" s="35"/>
      <c r="E577" s="39"/>
    </row>
    <row r="578" spans="2:5" s="18" customFormat="1" ht="15">
      <c r="B578" s="35"/>
      <c r="C578" s="35"/>
      <c r="D578" s="35"/>
      <c r="E578" s="39"/>
    </row>
    <row r="579" spans="2:5" s="18" customFormat="1" ht="15">
      <c r="B579" s="35"/>
      <c r="C579" s="35"/>
      <c r="D579" s="35"/>
      <c r="E579" s="39"/>
    </row>
    <row r="580" spans="2:5" s="18" customFormat="1" ht="15">
      <c r="B580" s="35"/>
      <c r="C580" s="35"/>
      <c r="D580" s="35"/>
      <c r="E580" s="39"/>
    </row>
    <row r="581" spans="2:5" s="18" customFormat="1" ht="15">
      <c r="B581" s="35"/>
      <c r="C581" s="35"/>
      <c r="D581" s="35"/>
      <c r="E581" s="39"/>
    </row>
    <row r="582" spans="2:5" s="18" customFormat="1" ht="15">
      <c r="B582" s="35"/>
      <c r="C582" s="35"/>
      <c r="D582" s="35"/>
      <c r="E582" s="39"/>
    </row>
    <row r="583" spans="2:5" s="18" customFormat="1" ht="15">
      <c r="B583" s="35"/>
      <c r="C583" s="35"/>
      <c r="D583" s="35"/>
      <c r="E583" s="39"/>
    </row>
    <row r="584" spans="2:5" s="18" customFormat="1" ht="15">
      <c r="B584" s="35"/>
      <c r="C584" s="35"/>
      <c r="D584" s="35"/>
      <c r="E584" s="39"/>
    </row>
    <row r="585" spans="2:5" s="18" customFormat="1" ht="15">
      <c r="B585" s="35"/>
      <c r="C585" s="35"/>
      <c r="D585" s="35"/>
      <c r="E585" s="39"/>
    </row>
    <row r="586" spans="2:5" s="18" customFormat="1" ht="15">
      <c r="B586" s="35"/>
      <c r="C586" s="35"/>
      <c r="D586" s="35"/>
      <c r="E586" s="39"/>
    </row>
    <row r="587" spans="2:5" s="18" customFormat="1" ht="15">
      <c r="B587" s="35"/>
      <c r="C587" s="35"/>
      <c r="D587" s="35"/>
      <c r="E587" s="39"/>
    </row>
    <row r="588" spans="2:5" s="18" customFormat="1" ht="15">
      <c r="B588" s="35"/>
      <c r="C588" s="35"/>
      <c r="D588" s="35"/>
      <c r="E588" s="39"/>
    </row>
    <row r="589" spans="2:5" s="18" customFormat="1" ht="15">
      <c r="B589" s="35"/>
      <c r="C589" s="35"/>
      <c r="D589" s="35"/>
      <c r="E589" s="39"/>
    </row>
    <row r="590" spans="2:5" s="18" customFormat="1" ht="15">
      <c r="B590" s="35"/>
      <c r="C590" s="35"/>
      <c r="D590" s="35"/>
      <c r="E590" s="39"/>
    </row>
    <row r="591" spans="2:5" s="18" customFormat="1" ht="15">
      <c r="B591" s="35"/>
      <c r="C591" s="35"/>
      <c r="D591" s="35"/>
      <c r="E591" s="39"/>
    </row>
    <row r="592" spans="2:5" s="18" customFormat="1" ht="15">
      <c r="B592" s="35"/>
      <c r="C592" s="35"/>
      <c r="D592" s="35"/>
      <c r="E592" s="39"/>
    </row>
    <row r="593" spans="2:5" s="18" customFormat="1" ht="15">
      <c r="B593" s="35"/>
      <c r="C593" s="35"/>
      <c r="D593" s="35"/>
      <c r="E593" s="39"/>
    </row>
    <row r="594" spans="2:5" s="18" customFormat="1" ht="15">
      <c r="B594" s="35"/>
      <c r="C594" s="35"/>
      <c r="D594" s="35"/>
      <c r="E594" s="39"/>
    </row>
    <row r="595" spans="2:5" s="18" customFormat="1" ht="15">
      <c r="B595" s="35"/>
      <c r="C595" s="35"/>
      <c r="D595" s="35"/>
      <c r="E595" s="39"/>
    </row>
    <row r="596" spans="2:5" s="18" customFormat="1" ht="15">
      <c r="B596" s="35"/>
      <c r="C596" s="35"/>
      <c r="D596" s="35"/>
      <c r="E596" s="39"/>
    </row>
    <row r="597" spans="2:5" s="18" customFormat="1" ht="15">
      <c r="B597" s="35"/>
      <c r="C597" s="35"/>
      <c r="D597" s="35"/>
      <c r="E597" s="39"/>
    </row>
    <row r="598" spans="2:5" s="18" customFormat="1" ht="15">
      <c r="B598" s="35"/>
      <c r="C598" s="35"/>
      <c r="D598" s="35"/>
      <c r="E598" s="39"/>
    </row>
    <row r="599" spans="2:5" s="18" customFormat="1" ht="15">
      <c r="B599" s="35"/>
      <c r="C599" s="35"/>
      <c r="D599" s="35"/>
      <c r="E599" s="39"/>
    </row>
    <row r="600" spans="2:5" s="18" customFormat="1" ht="15">
      <c r="B600" s="35"/>
      <c r="C600" s="35"/>
      <c r="D600" s="35"/>
      <c r="E600" s="39"/>
    </row>
    <row r="601" spans="2:5" s="18" customFormat="1" ht="15">
      <c r="B601" s="35"/>
      <c r="C601" s="35"/>
      <c r="D601" s="35"/>
      <c r="E601" s="39"/>
    </row>
    <row r="602" spans="2:5" s="18" customFormat="1" ht="15">
      <c r="B602" s="35"/>
      <c r="C602" s="35"/>
      <c r="D602" s="35"/>
      <c r="E602" s="39"/>
    </row>
    <row r="603" spans="2:5" s="18" customFormat="1" ht="15">
      <c r="B603" s="35"/>
      <c r="C603" s="35"/>
      <c r="D603" s="35"/>
      <c r="E603" s="39"/>
    </row>
    <row r="604" spans="2:5" s="18" customFormat="1" ht="15">
      <c r="B604" s="35"/>
      <c r="C604" s="35"/>
      <c r="D604" s="35"/>
      <c r="E604" s="39"/>
    </row>
    <row r="605" spans="2:5" s="18" customFormat="1" ht="15">
      <c r="B605" s="35"/>
      <c r="C605" s="35"/>
      <c r="D605" s="35"/>
      <c r="E605" s="39"/>
    </row>
    <row r="606" spans="2:5" s="18" customFormat="1" ht="15">
      <c r="B606" s="35"/>
      <c r="C606" s="35"/>
      <c r="D606" s="35"/>
      <c r="E606" s="39"/>
    </row>
    <row r="607" spans="2:5" s="18" customFormat="1" ht="15">
      <c r="B607" s="35"/>
      <c r="C607" s="35"/>
      <c r="D607" s="35"/>
      <c r="E607" s="39"/>
    </row>
    <row r="608" spans="2:5" s="18" customFormat="1" ht="15">
      <c r="B608" s="35"/>
      <c r="C608" s="35"/>
      <c r="D608" s="35"/>
      <c r="E608" s="39"/>
    </row>
    <row r="609" spans="2:5" s="18" customFormat="1" ht="15">
      <c r="B609" s="35"/>
      <c r="C609" s="35"/>
      <c r="D609" s="35"/>
      <c r="E609" s="39"/>
    </row>
    <row r="610" spans="2:5" s="18" customFormat="1" ht="15">
      <c r="B610" s="35"/>
      <c r="C610" s="35"/>
      <c r="D610" s="35"/>
      <c r="E610" s="39"/>
    </row>
    <row r="611" spans="2:5" s="18" customFormat="1" ht="15">
      <c r="B611" s="35"/>
      <c r="C611" s="35"/>
      <c r="D611" s="35"/>
      <c r="E611" s="39"/>
    </row>
    <row r="612" spans="2:5" s="18" customFormat="1" ht="15">
      <c r="B612" s="35"/>
      <c r="C612" s="35"/>
      <c r="D612" s="35"/>
      <c r="E612" s="39"/>
    </row>
    <row r="613" spans="2:5" s="18" customFormat="1" ht="15">
      <c r="B613" s="35"/>
      <c r="C613" s="35"/>
      <c r="D613" s="35"/>
      <c r="E613" s="39"/>
    </row>
    <row r="614" spans="2:5" s="18" customFormat="1" ht="15">
      <c r="B614" s="35"/>
      <c r="C614" s="35"/>
      <c r="D614" s="35"/>
      <c r="E614" s="39"/>
    </row>
    <row r="615" spans="2:5" s="18" customFormat="1" ht="15">
      <c r="B615" s="35"/>
      <c r="C615" s="35"/>
      <c r="D615" s="35"/>
      <c r="E615" s="39"/>
    </row>
    <row r="616" spans="2:5" s="18" customFormat="1" ht="15">
      <c r="B616" s="35"/>
      <c r="C616" s="35"/>
      <c r="D616" s="35"/>
      <c r="E616" s="39"/>
    </row>
    <row r="617" spans="2:5" s="18" customFormat="1" ht="15">
      <c r="B617" s="35"/>
      <c r="C617" s="35"/>
      <c r="D617" s="35"/>
      <c r="E617" s="39"/>
    </row>
    <row r="618" spans="2:5" s="18" customFormat="1" ht="15">
      <c r="B618" s="35"/>
      <c r="C618" s="35"/>
      <c r="D618" s="35"/>
      <c r="E618" s="39"/>
    </row>
    <row r="619" spans="2:5" s="18" customFormat="1" ht="15">
      <c r="B619" s="35"/>
      <c r="C619" s="35"/>
      <c r="D619" s="35"/>
      <c r="E619" s="39"/>
    </row>
    <row r="620" spans="2:5" s="18" customFormat="1" ht="15">
      <c r="B620" s="35"/>
      <c r="C620" s="35"/>
      <c r="D620" s="35"/>
      <c r="E620" s="39"/>
    </row>
    <row r="621" spans="2:5" s="18" customFormat="1" ht="15">
      <c r="B621" s="35"/>
      <c r="C621" s="35"/>
      <c r="D621" s="35"/>
      <c r="E621" s="39"/>
    </row>
    <row r="622" spans="2:5" s="18" customFormat="1" ht="15">
      <c r="B622" s="35"/>
      <c r="C622" s="35"/>
      <c r="D622" s="35"/>
      <c r="E622" s="39"/>
    </row>
    <row r="623" spans="2:5" s="18" customFormat="1" ht="15">
      <c r="B623" s="35"/>
      <c r="C623" s="35"/>
      <c r="D623" s="35"/>
      <c r="E623" s="39"/>
    </row>
    <row r="624" spans="2:5" s="18" customFormat="1" ht="15">
      <c r="B624" s="35"/>
      <c r="C624" s="35"/>
      <c r="D624" s="35"/>
      <c r="E624" s="39"/>
    </row>
    <row r="625" spans="1:5" s="18" customFormat="1" ht="15">
      <c r="B625" s="35"/>
      <c r="C625" s="35"/>
      <c r="D625" s="35"/>
      <c r="E625" s="39"/>
    </row>
    <row r="626" spans="1:5" s="18" customFormat="1" ht="15">
      <c r="B626" s="35"/>
      <c r="C626" s="35"/>
      <c r="D626" s="35"/>
      <c r="E626" s="39"/>
    </row>
    <row r="627" spans="1:5" s="18" customFormat="1" ht="15">
      <c r="B627" s="35"/>
      <c r="C627" s="35"/>
      <c r="D627" s="35"/>
      <c r="E627" s="39"/>
    </row>
    <row r="628" spans="1:5" s="18" customFormat="1" ht="15">
      <c r="B628" s="35"/>
      <c r="C628" s="35"/>
      <c r="D628" s="35"/>
      <c r="E628" s="39"/>
    </row>
    <row r="629" spans="1:5" s="18" customFormat="1" ht="15">
      <c r="B629" s="35"/>
      <c r="C629" s="35"/>
      <c r="D629" s="35"/>
      <c r="E629" s="39"/>
    </row>
    <row r="630" spans="1:5" s="18" customFormat="1" ht="15">
      <c r="B630" s="35"/>
      <c r="C630" s="35"/>
      <c r="D630" s="35"/>
      <c r="E630" s="39"/>
    </row>
    <row r="631" spans="1:5" s="18" customFormat="1" ht="15">
      <c r="B631" s="35"/>
      <c r="C631" s="35"/>
      <c r="D631" s="35"/>
      <c r="E631" s="39"/>
    </row>
    <row r="632" spans="1:5" s="18" customFormat="1" ht="15">
      <c r="B632" s="35"/>
      <c r="C632" s="35"/>
      <c r="D632" s="35"/>
      <c r="E632" s="39"/>
    </row>
    <row r="633" spans="1:5" s="18" customFormat="1" ht="15">
      <c r="B633" s="35"/>
      <c r="C633" s="35"/>
      <c r="D633" s="35"/>
      <c r="E633" s="39"/>
    </row>
    <row r="634" spans="1:5" s="18" customFormat="1" ht="15">
      <c r="B634" s="35"/>
      <c r="C634" s="35"/>
      <c r="D634" s="35"/>
      <c r="E634" s="39"/>
    </row>
    <row r="635" spans="1:5" s="18" customFormat="1" ht="15">
      <c r="B635" s="35"/>
      <c r="C635" s="35"/>
      <c r="D635" s="35"/>
      <c r="E635" s="39"/>
    </row>
    <row r="636" spans="1:5" s="18" customFormat="1" ht="15">
      <c r="B636" s="35"/>
      <c r="C636" s="35"/>
      <c r="D636" s="35"/>
      <c r="E636" s="39"/>
    </row>
    <row r="639" spans="1:5" ht="15.75">
      <c r="A639" s="5"/>
      <c r="B639" s="12"/>
    </row>
    <row r="640" spans="1:5" ht="15.75">
      <c r="A640" s="5"/>
      <c r="B640" s="12"/>
    </row>
    <row r="641" spans="1:2" ht="15.75">
      <c r="A641" s="5"/>
      <c r="B641" s="12"/>
    </row>
    <row r="642" spans="1:2" ht="15.75">
      <c r="A642" s="5"/>
      <c r="B642" s="12"/>
    </row>
    <row r="643" spans="1:2" ht="15.75">
      <c r="A643" s="5"/>
      <c r="B643" s="12"/>
    </row>
    <row r="644" spans="1:2" ht="15.75">
      <c r="A644" s="5"/>
      <c r="B644" s="12"/>
    </row>
    <row r="645" spans="1:2" ht="15.75">
      <c r="A645" s="5"/>
      <c r="B645" s="12"/>
    </row>
    <row r="646" spans="1:2" ht="15.75">
      <c r="A646" s="5"/>
      <c r="B646" s="12"/>
    </row>
    <row r="647" spans="1:2" ht="15.75">
      <c r="A647" s="5"/>
      <c r="B647" s="12"/>
    </row>
    <row r="648" spans="1:2" ht="15.75">
      <c r="A648" s="5"/>
      <c r="B648" s="12"/>
    </row>
    <row r="649" spans="1:2" ht="15.75">
      <c r="A649" s="5"/>
      <c r="B649" s="12"/>
    </row>
    <row r="650" spans="1:2" ht="15.75">
      <c r="A650" s="5"/>
      <c r="B650" s="12"/>
    </row>
    <row r="651" spans="1:2" ht="15.75">
      <c r="A651" s="5"/>
      <c r="B651" s="12"/>
    </row>
    <row r="652" spans="1:2" ht="15.75">
      <c r="A652" s="5"/>
      <c r="B652" s="12"/>
    </row>
    <row r="653" spans="1:2" ht="15.75">
      <c r="A653" s="5"/>
      <c r="B653" s="12"/>
    </row>
    <row r="654" spans="1:2" ht="15.75">
      <c r="A654" s="5"/>
      <c r="B654" s="12"/>
    </row>
    <row r="655" spans="1:2" ht="15.75">
      <c r="A655" s="5"/>
      <c r="B655" s="12"/>
    </row>
    <row r="656" spans="1:2" ht="15.75">
      <c r="A656" s="5"/>
      <c r="B656" s="12"/>
    </row>
    <row r="657" spans="1:2" ht="15.75">
      <c r="A657" s="5"/>
      <c r="B657" s="12"/>
    </row>
    <row r="658" spans="1:2" ht="15.75">
      <c r="A658" s="5"/>
      <c r="B658" s="12"/>
    </row>
    <row r="659" spans="1:2" ht="15.75">
      <c r="A659" s="5"/>
      <c r="B659" s="12"/>
    </row>
    <row r="660" spans="1:2" ht="15.75">
      <c r="A660" s="5"/>
      <c r="B660" s="12"/>
    </row>
    <row r="661" spans="1:2" ht="15.75">
      <c r="A661" s="5"/>
      <c r="B661" s="12"/>
    </row>
    <row r="662" spans="1:2" ht="15.75">
      <c r="A662" s="5"/>
      <c r="B662" s="12"/>
    </row>
    <row r="663" spans="1:2" ht="15.75">
      <c r="A663" s="5"/>
      <c r="B663" s="12"/>
    </row>
    <row r="664" spans="1:2" ht="15.75">
      <c r="A664" s="5"/>
      <c r="B664" s="12"/>
    </row>
    <row r="665" spans="1:2" ht="15.75">
      <c r="A665" s="5"/>
      <c r="B665" s="12"/>
    </row>
    <row r="666" spans="1:2" ht="15.75">
      <c r="A666" s="5"/>
      <c r="B666" s="12"/>
    </row>
    <row r="667" spans="1:2" ht="15.75">
      <c r="A667" s="5"/>
      <c r="B667" s="12"/>
    </row>
    <row r="668" spans="1:2" ht="15.75">
      <c r="A668" s="5"/>
      <c r="B668" s="12"/>
    </row>
    <row r="669" spans="1:2" ht="15.75">
      <c r="A669" s="5"/>
      <c r="B669" s="12"/>
    </row>
    <row r="670" spans="1:2" ht="15.75">
      <c r="A670" s="5"/>
      <c r="B670" s="12"/>
    </row>
    <row r="671" spans="1:2" ht="15.75">
      <c r="A671" s="5"/>
      <c r="B671" s="12"/>
    </row>
    <row r="672" spans="1:2" ht="15.75">
      <c r="A672" s="5"/>
      <c r="B672" s="12"/>
    </row>
    <row r="673" spans="1:2" ht="15.75">
      <c r="A673" s="5"/>
      <c r="B673" s="12"/>
    </row>
    <row r="674" spans="1:2" ht="15.75">
      <c r="A674" s="5"/>
      <c r="B674" s="12"/>
    </row>
    <row r="675" spans="1:2" ht="15.75">
      <c r="A675" s="5"/>
      <c r="B675" s="12"/>
    </row>
    <row r="676" spans="1:2" ht="15.75">
      <c r="A676" s="5"/>
      <c r="B676" s="12"/>
    </row>
    <row r="677" spans="1:2" ht="15.75">
      <c r="A677" s="5"/>
      <c r="B677" s="12"/>
    </row>
    <row r="678" spans="1:2" ht="15.75">
      <c r="A678" s="5"/>
      <c r="B678" s="12"/>
    </row>
    <row r="679" spans="1:2" ht="15.75">
      <c r="A679" s="5"/>
      <c r="B679" s="12"/>
    </row>
    <row r="680" spans="1:2" ht="15.75">
      <c r="A680" s="5"/>
      <c r="B680" s="12"/>
    </row>
    <row r="681" spans="1:2" ht="15.75">
      <c r="A681" s="5"/>
      <c r="B681" s="12"/>
    </row>
    <row r="682" spans="1:2" ht="15.75">
      <c r="A682" s="5"/>
      <c r="B682" s="12"/>
    </row>
    <row r="683" spans="1:2" ht="15.75">
      <c r="A683" s="5"/>
      <c r="B683" s="12"/>
    </row>
    <row r="684" spans="1:2" ht="15.75">
      <c r="A684" s="5"/>
      <c r="B684" s="12"/>
    </row>
    <row r="685" spans="1:2" ht="15.75">
      <c r="A685" s="5"/>
      <c r="B685" s="12"/>
    </row>
    <row r="686" spans="1:2" ht="15.75">
      <c r="A686" s="5"/>
      <c r="B686" s="12"/>
    </row>
    <row r="687" spans="1:2" ht="15.75">
      <c r="A687" s="5"/>
      <c r="B687" s="12"/>
    </row>
    <row r="688" spans="1:2" ht="15.75">
      <c r="A688" s="5"/>
      <c r="B688" s="12"/>
    </row>
    <row r="689" spans="1:2" ht="15.75">
      <c r="A689" s="5"/>
      <c r="B689" s="12"/>
    </row>
    <row r="690" spans="1:2" ht="15.75">
      <c r="A690" s="5"/>
      <c r="B690" s="12"/>
    </row>
    <row r="691" spans="1:2" ht="15.75">
      <c r="A691" s="5"/>
      <c r="B691" s="12"/>
    </row>
    <row r="692" spans="1:2" ht="15.75">
      <c r="A692" s="5"/>
      <c r="B692" s="12"/>
    </row>
    <row r="693" spans="1:2" ht="15.75">
      <c r="A693" s="5"/>
      <c r="B693" s="12"/>
    </row>
    <row r="694" spans="1:2" ht="15.75">
      <c r="A694" s="5"/>
      <c r="B694" s="12"/>
    </row>
    <row r="695" spans="1:2" ht="15.75">
      <c r="A695" s="5"/>
      <c r="B695" s="12"/>
    </row>
    <row r="696" spans="1:2" ht="15.75">
      <c r="A696" s="5"/>
      <c r="B696" s="12"/>
    </row>
    <row r="697" spans="1:2" ht="15.75">
      <c r="A697" s="5"/>
      <c r="B697" s="12"/>
    </row>
    <row r="698" spans="1:2" ht="15.75">
      <c r="A698" s="5"/>
      <c r="B698" s="12"/>
    </row>
    <row r="699" spans="1:2" ht="15.75">
      <c r="A699" s="5"/>
      <c r="B699" s="12"/>
    </row>
    <row r="700" spans="1:2" ht="15.75">
      <c r="A700" s="5"/>
      <c r="B700" s="12"/>
    </row>
    <row r="701" spans="1:2" ht="15.75">
      <c r="A701" s="5"/>
      <c r="B701" s="12"/>
    </row>
    <row r="702" spans="1:2" ht="15.75">
      <c r="A702" s="5"/>
      <c r="B702" s="12"/>
    </row>
    <row r="703" spans="1:2" ht="15.75">
      <c r="A703" s="5"/>
      <c r="B703" s="12"/>
    </row>
    <row r="704" spans="1:2" ht="15.75">
      <c r="A704" s="5"/>
      <c r="B704" s="12"/>
    </row>
    <row r="705" spans="1:2" ht="15.75">
      <c r="A705" s="5"/>
      <c r="B705" s="12"/>
    </row>
    <row r="706" spans="1:2" ht="15.75">
      <c r="A706" s="5"/>
      <c r="B706" s="12"/>
    </row>
    <row r="707" spans="1:2" ht="15.75">
      <c r="A707" s="5"/>
      <c r="B707" s="12"/>
    </row>
    <row r="708" spans="1:2" ht="15.75">
      <c r="A708" s="5"/>
      <c r="B708" s="12"/>
    </row>
    <row r="709" spans="1:2" ht="15.75">
      <c r="A709" s="5"/>
      <c r="B709" s="12"/>
    </row>
    <row r="710" spans="1:2" ht="15.75">
      <c r="A710" s="5"/>
      <c r="B710" s="12"/>
    </row>
    <row r="711" spans="1:2" ht="15.75">
      <c r="A711" s="5"/>
      <c r="B711" s="12"/>
    </row>
    <row r="712" spans="1:2" ht="15.75">
      <c r="A712" s="5"/>
      <c r="B712" s="12"/>
    </row>
    <row r="713" spans="1:2" ht="15.75">
      <c r="A713" s="5"/>
      <c r="B713" s="12"/>
    </row>
    <row r="714" spans="1:2" ht="15.75">
      <c r="A714" s="5"/>
      <c r="B714" s="12"/>
    </row>
    <row r="715" spans="1:2" ht="15.75">
      <c r="A715" s="5"/>
      <c r="B715" s="12"/>
    </row>
    <row r="716" spans="1:2" ht="15.75">
      <c r="A716" s="5"/>
      <c r="B716" s="12"/>
    </row>
    <row r="717" spans="1:2" ht="15.75">
      <c r="A717" s="5"/>
      <c r="B717" s="12"/>
    </row>
    <row r="718" spans="1:2" ht="15.75">
      <c r="A718" s="5"/>
      <c r="B718" s="12"/>
    </row>
    <row r="719" spans="1:2" ht="15.75">
      <c r="A719" s="5"/>
      <c r="B719" s="12"/>
    </row>
    <row r="720" spans="1:2" ht="15.75">
      <c r="A720" s="5"/>
      <c r="B720" s="12"/>
    </row>
    <row r="721" spans="1:2" ht="15.75">
      <c r="A721" s="5"/>
      <c r="B721" s="12"/>
    </row>
    <row r="722" spans="1:2" ht="15.75">
      <c r="A722" s="5"/>
      <c r="B722" s="12"/>
    </row>
    <row r="723" spans="1:2" ht="15.75">
      <c r="A723" s="5"/>
      <c r="B723" s="12"/>
    </row>
    <row r="724" spans="1:2" ht="15.75">
      <c r="A724" s="5"/>
      <c r="B724" s="12"/>
    </row>
    <row r="725" spans="1:2" ht="15.75">
      <c r="A725" s="5"/>
      <c r="B725" s="12"/>
    </row>
    <row r="726" spans="1:2" ht="15.75">
      <c r="A726" s="5"/>
      <c r="B726" s="12"/>
    </row>
    <row r="727" spans="1:2" ht="15.75">
      <c r="A727" s="5"/>
      <c r="B727" s="12"/>
    </row>
    <row r="728" spans="1:2" ht="15.75">
      <c r="A728" s="5"/>
      <c r="B728" s="12"/>
    </row>
    <row r="729" spans="1:2" ht="15.75">
      <c r="A729" s="5"/>
      <c r="B729" s="12"/>
    </row>
    <row r="730" spans="1:2" ht="15.75">
      <c r="A730" s="5"/>
      <c r="B730" s="12"/>
    </row>
    <row r="731" spans="1:2" ht="15.75">
      <c r="A731" s="5"/>
      <c r="B731" s="12"/>
    </row>
    <row r="732" spans="1:2" ht="15.75">
      <c r="A732" s="5"/>
      <c r="B732" s="12"/>
    </row>
    <row r="733" spans="1:2" ht="15.75">
      <c r="A733" s="5"/>
      <c r="B733" s="12"/>
    </row>
    <row r="734" spans="1:2" ht="15.75">
      <c r="A734" s="5"/>
      <c r="B734" s="12"/>
    </row>
    <row r="735" spans="1:2" ht="15.75">
      <c r="A735" s="5"/>
      <c r="B735" s="12"/>
    </row>
    <row r="736" spans="1:2" ht="15.75">
      <c r="A736" s="5"/>
      <c r="B736" s="12"/>
    </row>
    <row r="737" spans="1:2" ht="15.75">
      <c r="A737" s="5"/>
      <c r="B737" s="12"/>
    </row>
    <row r="738" spans="1:2" ht="15.75">
      <c r="A738" s="5"/>
      <c r="B738" s="12"/>
    </row>
    <row r="739" spans="1:2" ht="15.75">
      <c r="A739" s="5"/>
      <c r="B739" s="12"/>
    </row>
    <row r="740" spans="1:2" ht="15.75">
      <c r="A740" s="5"/>
      <c r="B740" s="12"/>
    </row>
    <row r="741" spans="1:2" ht="15.75">
      <c r="A741" s="5"/>
      <c r="B741" s="12"/>
    </row>
    <row r="742" spans="1:2" ht="15.75">
      <c r="A742" s="5"/>
      <c r="B742" s="12"/>
    </row>
    <row r="743" spans="1:2" ht="15.75">
      <c r="A743" s="5"/>
      <c r="B743" s="12"/>
    </row>
    <row r="744" spans="1:2" ht="15.75">
      <c r="A744" s="5"/>
      <c r="B744" s="12"/>
    </row>
    <row r="745" spans="1:2" ht="15.75">
      <c r="A745" s="5"/>
      <c r="B745" s="12"/>
    </row>
    <row r="746" spans="1:2" ht="15.75">
      <c r="A746" s="5"/>
      <c r="B746" s="12"/>
    </row>
    <row r="747" spans="1:2" ht="15.75">
      <c r="A747" s="5"/>
      <c r="B747" s="12"/>
    </row>
    <row r="748" spans="1:2" ht="15.75">
      <c r="A748" s="5"/>
      <c r="B748" s="12"/>
    </row>
    <row r="749" spans="1:2" ht="15.75">
      <c r="A749" s="5"/>
      <c r="B749" s="12"/>
    </row>
    <row r="750" spans="1:2" ht="15.75">
      <c r="A750" s="5"/>
      <c r="B750" s="12"/>
    </row>
    <row r="751" spans="1:2" ht="15.75">
      <c r="A751" s="5"/>
      <c r="B751" s="12"/>
    </row>
    <row r="752" spans="1:2" ht="15.75">
      <c r="A752" s="5"/>
      <c r="B752" s="12"/>
    </row>
    <row r="753" spans="1:2" ht="15.75">
      <c r="A753" s="5"/>
      <c r="B753" s="12"/>
    </row>
    <row r="754" spans="1:2" ht="15.75">
      <c r="A754" s="5"/>
      <c r="B754" s="12"/>
    </row>
    <row r="755" spans="1:2" ht="15.75">
      <c r="A755" s="5"/>
      <c r="B755" s="12"/>
    </row>
    <row r="756" spans="1:2" ht="15.75">
      <c r="A756" s="5"/>
      <c r="B756" s="12"/>
    </row>
    <row r="757" spans="1:2" ht="15.75">
      <c r="A757" s="5"/>
      <c r="B757" s="12"/>
    </row>
    <row r="758" spans="1:2" ht="15.75">
      <c r="A758" s="5"/>
      <c r="B758" s="12"/>
    </row>
    <row r="759" spans="1:2" ht="15.75">
      <c r="A759" s="5"/>
      <c r="B759" s="12"/>
    </row>
    <row r="760" spans="1:2" ht="15.75">
      <c r="A760" s="5"/>
      <c r="B760" s="12"/>
    </row>
    <row r="761" spans="1:2" ht="15.75">
      <c r="A761" s="5"/>
      <c r="B761" s="12"/>
    </row>
    <row r="762" spans="1:2" ht="15.75">
      <c r="A762" s="5"/>
      <c r="B762" s="12"/>
    </row>
    <row r="763" spans="1:2" ht="15.75">
      <c r="A763" s="5"/>
      <c r="B763" s="12"/>
    </row>
    <row r="764" spans="1:2" ht="15.75">
      <c r="A764" s="5"/>
      <c r="B764" s="12"/>
    </row>
    <row r="765" spans="1:2" ht="15.75">
      <c r="A765" s="5"/>
      <c r="B765" s="12"/>
    </row>
    <row r="766" spans="1:2" ht="15.75">
      <c r="A766" s="5"/>
      <c r="B766" s="12"/>
    </row>
    <row r="767" spans="1:2" ht="15.75">
      <c r="A767" s="5"/>
      <c r="B767" s="12"/>
    </row>
    <row r="768" spans="1:2" ht="15.75">
      <c r="A768" s="5"/>
      <c r="B768" s="12"/>
    </row>
    <row r="769" spans="1:2" ht="15.75">
      <c r="A769" s="5"/>
      <c r="B769" s="12"/>
    </row>
    <row r="770" spans="1:2" ht="15.75">
      <c r="A770" s="5"/>
      <c r="B770" s="12"/>
    </row>
    <row r="771" spans="1:2" ht="15.75">
      <c r="A771" s="5"/>
      <c r="B771" s="12"/>
    </row>
    <row r="772" spans="1:2" ht="15.75">
      <c r="A772" s="5"/>
      <c r="B772" s="12"/>
    </row>
    <row r="773" spans="1:2" ht="15.75">
      <c r="A773" s="5"/>
      <c r="B773" s="12"/>
    </row>
    <row r="774" spans="1:2" ht="15.75">
      <c r="A774" s="5"/>
      <c r="B774" s="12"/>
    </row>
    <row r="775" spans="1:2" ht="15.75">
      <c r="A775" s="5"/>
      <c r="B775" s="12"/>
    </row>
    <row r="776" spans="1:2" ht="15.75">
      <c r="A776" s="5"/>
      <c r="B776" s="12"/>
    </row>
    <row r="777" spans="1:2" ht="15.75">
      <c r="A777" s="5"/>
      <c r="B777" s="12"/>
    </row>
    <row r="778" spans="1:2" ht="15.75">
      <c r="A778" s="5"/>
      <c r="B778" s="12"/>
    </row>
    <row r="779" spans="1:2" ht="15.75">
      <c r="A779" s="5"/>
      <c r="B779" s="12"/>
    </row>
    <row r="780" spans="1:2" ht="15.75">
      <c r="A780" s="5"/>
      <c r="B780" s="12"/>
    </row>
    <row r="781" spans="1:2" ht="15.75">
      <c r="A781" s="5"/>
      <c r="B781" s="12"/>
    </row>
    <row r="782" spans="1:2" ht="15.75">
      <c r="A782" s="5"/>
      <c r="B782" s="12"/>
    </row>
    <row r="783" spans="1:2" ht="15.75">
      <c r="A783" s="5"/>
      <c r="B783" s="12"/>
    </row>
    <row r="784" spans="1:2" ht="15.75">
      <c r="A784" s="5"/>
      <c r="B784" s="12"/>
    </row>
    <row r="785" spans="1:2" ht="15.75">
      <c r="A785" s="5"/>
      <c r="B785" s="12"/>
    </row>
    <row r="786" spans="1:2" ht="15.75">
      <c r="A786" s="5"/>
      <c r="B786" s="12"/>
    </row>
    <row r="787" spans="1:2" ht="15.75">
      <c r="A787" s="5"/>
      <c r="B787" s="12"/>
    </row>
    <row r="788" spans="1:2" ht="15.75">
      <c r="A788" s="5"/>
      <c r="B788" s="12"/>
    </row>
    <row r="789" spans="1:2" ht="15.75">
      <c r="A789" s="5"/>
      <c r="B789" s="12"/>
    </row>
    <row r="790" spans="1:2" ht="15.75">
      <c r="A790" s="5"/>
      <c r="B790" s="12"/>
    </row>
    <row r="791" spans="1:2" ht="15.75">
      <c r="A791" s="5"/>
      <c r="B791" s="12"/>
    </row>
    <row r="792" spans="1:2" ht="15.75">
      <c r="A792" s="5"/>
      <c r="B792" s="12"/>
    </row>
    <row r="793" spans="1:2" ht="15.75">
      <c r="A793" s="5"/>
      <c r="B793" s="12"/>
    </row>
    <row r="794" spans="1:2" ht="15.75">
      <c r="A794" s="5"/>
      <c r="B794" s="12"/>
    </row>
    <row r="795" spans="1:2" ht="15.75">
      <c r="A795" s="5"/>
      <c r="B795" s="12"/>
    </row>
    <row r="796" spans="1:2" ht="15.75">
      <c r="A796" s="5"/>
      <c r="B796" s="12"/>
    </row>
    <row r="797" spans="1:2" ht="15.75">
      <c r="A797" s="5"/>
      <c r="B797" s="12"/>
    </row>
    <row r="798" spans="1:2" ht="15.75">
      <c r="A798" s="5"/>
      <c r="B798" s="12"/>
    </row>
    <row r="799" spans="1:2" ht="15.75">
      <c r="A799" s="5"/>
      <c r="B799" s="12"/>
    </row>
    <row r="800" spans="1:2" ht="15.75">
      <c r="A800" s="5"/>
      <c r="B800" s="12"/>
    </row>
    <row r="801" spans="1:2" ht="15.75">
      <c r="A801" s="5"/>
      <c r="B801" s="12"/>
    </row>
    <row r="802" spans="1:2" ht="15.75">
      <c r="A802" s="5"/>
      <c r="B802" s="12"/>
    </row>
    <row r="803" spans="1:2" ht="15.75">
      <c r="A803" s="5"/>
      <c r="B803" s="12"/>
    </row>
    <row r="804" spans="1:2" ht="15.75">
      <c r="A804" s="5"/>
      <c r="B804" s="12"/>
    </row>
    <row r="805" spans="1:2" ht="15.75">
      <c r="A805" s="5"/>
      <c r="B805" s="12"/>
    </row>
    <row r="806" spans="1:2" ht="15.75">
      <c r="A806" s="5"/>
      <c r="B806" s="12"/>
    </row>
    <row r="807" spans="1:2" ht="15.75">
      <c r="A807" s="5"/>
      <c r="B807" s="12"/>
    </row>
    <row r="808" spans="1:2" ht="15.75">
      <c r="A808" s="5"/>
      <c r="B808" s="12"/>
    </row>
    <row r="809" spans="1:2" ht="15.75">
      <c r="A809" s="5"/>
      <c r="B809" s="12"/>
    </row>
    <row r="810" spans="1:2" ht="15.75">
      <c r="A810" s="5"/>
      <c r="B810" s="12"/>
    </row>
    <row r="811" spans="1:2" ht="15.75">
      <c r="A811" s="5"/>
      <c r="B811" s="12"/>
    </row>
    <row r="812" spans="1:2" ht="15.75">
      <c r="A812" s="5"/>
      <c r="B812" s="12"/>
    </row>
    <row r="813" spans="1:2" ht="15.75">
      <c r="A813" s="5"/>
      <c r="B813" s="12"/>
    </row>
    <row r="814" spans="1:2" ht="15.75">
      <c r="A814" s="5"/>
      <c r="B814" s="12"/>
    </row>
    <row r="815" spans="1:2" ht="15.75">
      <c r="A815" s="5"/>
      <c r="B815" s="12"/>
    </row>
    <row r="816" spans="1:2" ht="15.75">
      <c r="A816" s="5"/>
      <c r="B816" s="12"/>
    </row>
    <row r="817" spans="1:2" ht="15.75">
      <c r="A817" s="5"/>
      <c r="B817" s="12"/>
    </row>
    <row r="818" spans="1:2" ht="15.75">
      <c r="A818" s="5"/>
      <c r="B818" s="12"/>
    </row>
    <row r="819" spans="1:2" ht="15.75">
      <c r="A819" s="5"/>
      <c r="B819" s="12"/>
    </row>
    <row r="820" spans="1:2" ht="15.75">
      <c r="A820" s="5"/>
      <c r="B820" s="12"/>
    </row>
    <row r="821" spans="1:2" ht="15.75">
      <c r="A821" s="5"/>
      <c r="B821" s="12"/>
    </row>
    <row r="822" spans="1:2" ht="15.75">
      <c r="A822" s="5"/>
      <c r="B822" s="12"/>
    </row>
    <row r="823" spans="1:2" ht="15.75">
      <c r="A823" s="5"/>
      <c r="B823" s="12"/>
    </row>
    <row r="824" spans="1:2" ht="15.75">
      <c r="A824" s="5"/>
      <c r="B824" s="12"/>
    </row>
    <row r="825" spans="1:2" ht="15.75">
      <c r="A825" s="5"/>
      <c r="B825" s="12"/>
    </row>
    <row r="826" spans="1:2" ht="15.75">
      <c r="A826" s="5"/>
      <c r="B826" s="12"/>
    </row>
    <row r="827" spans="1:2" ht="15.75">
      <c r="A827" s="5"/>
      <c r="B827" s="12"/>
    </row>
    <row r="828" spans="1:2" ht="15.75">
      <c r="A828" s="5"/>
      <c r="B828" s="12"/>
    </row>
    <row r="829" spans="1:2" ht="15.75">
      <c r="A829" s="5"/>
      <c r="B829" s="12"/>
    </row>
    <row r="830" spans="1:2" ht="15.75">
      <c r="A830" s="5"/>
      <c r="B830" s="12"/>
    </row>
    <row r="831" spans="1:2" ht="15.75">
      <c r="A831" s="5"/>
      <c r="B831" s="12"/>
    </row>
    <row r="832" spans="1:2" ht="15.75">
      <c r="A832" s="5"/>
      <c r="B832" s="12"/>
    </row>
    <row r="833" spans="1:2" ht="15.75">
      <c r="A833" s="5"/>
      <c r="B833" s="12"/>
    </row>
    <row r="834" spans="1:2" ht="15.75">
      <c r="A834" s="5"/>
      <c r="B834" s="12"/>
    </row>
    <row r="835" spans="1:2" ht="15.75">
      <c r="A835" s="5"/>
      <c r="B835" s="12"/>
    </row>
    <row r="836" spans="1:2" ht="15.75">
      <c r="A836" s="5"/>
      <c r="B836" s="12"/>
    </row>
    <row r="837" spans="1:2" ht="15.75">
      <c r="A837" s="5"/>
      <c r="B837" s="12"/>
    </row>
    <row r="838" spans="1:2" ht="15.75">
      <c r="A838" s="5"/>
      <c r="B838" s="12"/>
    </row>
    <row r="839" spans="1:2" ht="15.75">
      <c r="A839" s="5"/>
      <c r="B839" s="12"/>
    </row>
    <row r="840" spans="1:2" ht="15.75">
      <c r="A840" s="5"/>
      <c r="B840" s="12"/>
    </row>
    <row r="841" spans="1:2" ht="15.75">
      <c r="A841" s="5"/>
      <c r="B841" s="12"/>
    </row>
    <row r="842" spans="1:2" ht="15.75">
      <c r="A842" s="5"/>
      <c r="B842" s="12"/>
    </row>
    <row r="843" spans="1:2" ht="15.75">
      <c r="A843" s="5"/>
      <c r="B843" s="12"/>
    </row>
    <row r="844" spans="1:2" ht="15.75">
      <c r="A844" s="5"/>
      <c r="B844" s="12"/>
    </row>
    <row r="845" spans="1:2" ht="15.75">
      <c r="A845" s="5"/>
      <c r="B845" s="12"/>
    </row>
    <row r="846" spans="1:2" ht="15.75">
      <c r="A846" s="5"/>
      <c r="B846" s="12"/>
    </row>
    <row r="847" spans="1:2" ht="15.75">
      <c r="A847" s="5"/>
      <c r="B847" s="12"/>
    </row>
    <row r="848" spans="1:2" ht="15.75">
      <c r="A848" s="5"/>
      <c r="B848" s="12"/>
    </row>
    <row r="849" spans="1:2" ht="15.75">
      <c r="A849" s="5"/>
      <c r="B849" s="12"/>
    </row>
    <row r="850" spans="1:2" ht="15.75">
      <c r="A850" s="5"/>
      <c r="B850" s="12"/>
    </row>
    <row r="851" spans="1:2" ht="15.75">
      <c r="A851" s="5"/>
      <c r="B851" s="12"/>
    </row>
    <row r="852" spans="1:2" ht="15.75">
      <c r="A852" s="5"/>
      <c r="B852" s="12"/>
    </row>
    <row r="853" spans="1:2" ht="15.75">
      <c r="A853" s="5"/>
      <c r="B853" s="12"/>
    </row>
    <row r="854" spans="1:2" ht="15.75">
      <c r="A854" s="5"/>
      <c r="B854" s="12"/>
    </row>
    <row r="855" spans="1:2" ht="15.75">
      <c r="A855" s="5"/>
      <c r="B855" s="12"/>
    </row>
    <row r="856" spans="1:2" ht="15.75">
      <c r="A856" s="5"/>
      <c r="B856" s="12"/>
    </row>
    <row r="857" spans="1:2" ht="15.75">
      <c r="A857" s="5"/>
      <c r="B857" s="12"/>
    </row>
    <row r="858" spans="1:2" ht="15.75">
      <c r="A858" s="5"/>
      <c r="B858" s="12"/>
    </row>
    <row r="859" spans="1:2" ht="15.75">
      <c r="A859" s="5"/>
      <c r="B859" s="12"/>
    </row>
    <row r="860" spans="1:2" ht="15.75">
      <c r="A860" s="5"/>
      <c r="B860" s="12"/>
    </row>
    <row r="861" spans="1:2" ht="15.75">
      <c r="A861" s="5"/>
      <c r="B861" s="12"/>
    </row>
    <row r="862" spans="1:2" ht="15.75">
      <c r="A862" s="5"/>
      <c r="B862" s="12"/>
    </row>
    <row r="863" spans="1:2" ht="15.75">
      <c r="A863" s="5"/>
      <c r="B863" s="12"/>
    </row>
    <row r="864" spans="1:2" ht="15.75">
      <c r="A864" s="5"/>
      <c r="B864" s="12"/>
    </row>
    <row r="865" spans="1:2" ht="15.75">
      <c r="A865" s="5"/>
      <c r="B865" s="12"/>
    </row>
    <row r="866" spans="1:2" ht="15.75">
      <c r="A866" s="5"/>
      <c r="B866" s="12"/>
    </row>
    <row r="867" spans="1:2" ht="15.75">
      <c r="A867" s="5"/>
      <c r="B867" s="12"/>
    </row>
    <row r="868" spans="1:2" ht="15.75">
      <c r="A868" s="5"/>
      <c r="B868" s="12"/>
    </row>
    <row r="869" spans="1:2" ht="15.75">
      <c r="A869" s="5"/>
      <c r="B869" s="12"/>
    </row>
    <row r="870" spans="1:2" ht="15.75">
      <c r="A870" s="5"/>
      <c r="B870" s="12"/>
    </row>
    <row r="871" spans="1:2" ht="15.75">
      <c r="A871" s="5"/>
      <c r="B871" s="12"/>
    </row>
    <row r="872" spans="1:2" ht="15.75">
      <c r="A872" s="5"/>
      <c r="B872" s="12"/>
    </row>
    <row r="873" spans="1:2" ht="15.75">
      <c r="A873" s="5"/>
      <c r="B873" s="12"/>
    </row>
    <row r="874" spans="1:2" ht="15.75">
      <c r="A874" s="5"/>
      <c r="B874" s="12"/>
    </row>
    <row r="875" spans="1:2" ht="15.75">
      <c r="A875" s="5"/>
      <c r="B875" s="12"/>
    </row>
    <row r="876" spans="1:2" ht="15.75">
      <c r="A876" s="5"/>
      <c r="B876" s="12"/>
    </row>
    <row r="877" spans="1:2" ht="15.75">
      <c r="A877" s="5"/>
      <c r="B877" s="12"/>
    </row>
    <row r="878" spans="1:2" ht="15.75">
      <c r="A878" s="5"/>
      <c r="B878" s="12"/>
    </row>
    <row r="879" spans="1:2" ht="15.75">
      <c r="A879" s="5"/>
      <c r="B879" s="12"/>
    </row>
    <row r="880" spans="1:2" ht="15.75">
      <c r="A880" s="5"/>
      <c r="B880" s="12"/>
    </row>
    <row r="881" spans="1:2" ht="15.75">
      <c r="A881" s="5"/>
      <c r="B881" s="12"/>
    </row>
    <row r="882" spans="1:2" ht="15.75">
      <c r="A882" s="5"/>
      <c r="B882" s="12"/>
    </row>
    <row r="883" spans="1:2" ht="15.75">
      <c r="A883" s="5"/>
      <c r="B883" s="12"/>
    </row>
    <row r="884" spans="1:2" ht="15.75">
      <c r="A884" s="5"/>
      <c r="B884" s="12"/>
    </row>
    <row r="885" spans="1:2" ht="15.75">
      <c r="A885" s="5"/>
      <c r="B885" s="12"/>
    </row>
    <row r="886" spans="1:2" ht="15.75">
      <c r="A886" s="5"/>
      <c r="B886" s="12"/>
    </row>
    <row r="887" spans="1:2" ht="15.75">
      <c r="A887" s="5"/>
      <c r="B887" s="12"/>
    </row>
    <row r="888" spans="1:2" ht="15.75">
      <c r="A888" s="5"/>
      <c r="B888" s="12"/>
    </row>
    <row r="889" spans="1:2" ht="15.75">
      <c r="A889" s="5"/>
      <c r="B889" s="12"/>
    </row>
    <row r="890" spans="1:2" ht="15.75">
      <c r="A890" s="5"/>
      <c r="B890" s="12"/>
    </row>
    <row r="891" spans="1:2" ht="15.75">
      <c r="A891" s="5"/>
      <c r="B891" s="12"/>
    </row>
    <row r="892" spans="1:2" ht="15.75">
      <c r="A892" s="5"/>
      <c r="B892" s="12"/>
    </row>
    <row r="893" spans="1:2" ht="15.75">
      <c r="A893" s="5"/>
      <c r="B893" s="12"/>
    </row>
    <row r="894" spans="1:2" ht="15.75">
      <c r="A894" s="5"/>
      <c r="B894" s="12"/>
    </row>
    <row r="895" spans="1:2" ht="15.75">
      <c r="A895" s="5"/>
      <c r="B895" s="12"/>
    </row>
    <row r="896" spans="1:2" ht="15.75">
      <c r="A896" s="5"/>
      <c r="B896" s="12"/>
    </row>
    <row r="897" spans="1:2" ht="15.75">
      <c r="A897" s="5"/>
      <c r="B897" s="12"/>
    </row>
    <row r="898" spans="1:2" ht="15.75">
      <c r="A898" s="5"/>
      <c r="B898" s="12"/>
    </row>
    <row r="899" spans="1:2" ht="15.75">
      <c r="A899" s="5"/>
      <c r="B899" s="12"/>
    </row>
    <row r="900" spans="1:2" ht="15.75">
      <c r="A900" s="5"/>
      <c r="B900" s="12"/>
    </row>
    <row r="901" spans="1:2" ht="15.75">
      <c r="A901" s="5"/>
      <c r="B901" s="12"/>
    </row>
    <row r="902" spans="1:2" ht="15.75">
      <c r="A902" s="5"/>
      <c r="B902" s="12"/>
    </row>
    <row r="903" spans="1:2" ht="15.75">
      <c r="A903" s="5"/>
      <c r="B903" s="12"/>
    </row>
    <row r="904" spans="1:2" ht="15.75">
      <c r="A904" s="5"/>
      <c r="B904" s="12"/>
    </row>
    <row r="905" spans="1:2" ht="15.75">
      <c r="A905" s="5"/>
      <c r="B905" s="12"/>
    </row>
    <row r="906" spans="1:2" ht="15.75">
      <c r="A906" s="5"/>
      <c r="B906" s="12"/>
    </row>
    <row r="907" spans="1:2" ht="15.75">
      <c r="A907" s="5"/>
      <c r="B907" s="12"/>
    </row>
    <row r="908" spans="1:2" ht="15.75">
      <c r="A908" s="5"/>
      <c r="B908" s="12"/>
    </row>
    <row r="909" spans="1:2" ht="15.75">
      <c r="A909" s="5"/>
      <c r="B909" s="12"/>
    </row>
    <row r="910" spans="1:2" ht="15.75">
      <c r="A910" s="5"/>
      <c r="B910" s="12"/>
    </row>
    <row r="911" spans="1:2" ht="15.75">
      <c r="A911" s="5"/>
      <c r="B911" s="12"/>
    </row>
    <row r="912" spans="1:2" ht="15.75">
      <c r="A912" s="5"/>
      <c r="B912" s="12"/>
    </row>
    <row r="913" spans="1:2" ht="15.75">
      <c r="A913" s="5"/>
      <c r="B913" s="12"/>
    </row>
    <row r="914" spans="1:2" ht="15.75">
      <c r="A914" s="5"/>
      <c r="B914" s="12"/>
    </row>
    <row r="915" spans="1:2" ht="15.75">
      <c r="A915" s="5"/>
      <c r="B915" s="12"/>
    </row>
    <row r="916" spans="1:2" ht="15.75">
      <c r="A916" s="5"/>
      <c r="B916" s="12"/>
    </row>
    <row r="917" spans="1:2" ht="15.75">
      <c r="A917" s="5"/>
      <c r="B917" s="12"/>
    </row>
    <row r="918" spans="1:2" ht="15.75">
      <c r="A918" s="5"/>
      <c r="B918" s="12"/>
    </row>
    <row r="919" spans="1:2" ht="15.75">
      <c r="A919" s="5"/>
      <c r="B919" s="12"/>
    </row>
    <row r="920" spans="1:2" ht="15.75">
      <c r="A920" s="5"/>
      <c r="B920" s="12"/>
    </row>
    <row r="921" spans="1:2" ht="15.75">
      <c r="A921" s="5"/>
      <c r="B921" s="12"/>
    </row>
    <row r="922" spans="1:2" ht="15.75">
      <c r="A922" s="5"/>
      <c r="B922" s="12"/>
    </row>
    <row r="923" spans="1:2" ht="15.75">
      <c r="A923" s="5"/>
      <c r="B923" s="12"/>
    </row>
    <row r="924" spans="1:2" ht="15.75">
      <c r="A924" s="5"/>
      <c r="B924" s="12"/>
    </row>
    <row r="925" spans="1:2" ht="15.75">
      <c r="A925" s="5"/>
      <c r="B925" s="12"/>
    </row>
    <row r="926" spans="1:2" ht="15.75">
      <c r="A926" s="5"/>
      <c r="B926" s="12"/>
    </row>
    <row r="927" spans="1:2" ht="15.75">
      <c r="A927" s="5"/>
      <c r="B927" s="12"/>
    </row>
    <row r="928" spans="1:2" ht="15.75">
      <c r="A928" s="5"/>
      <c r="B928" s="12"/>
    </row>
    <row r="929" spans="1:2" ht="15.75">
      <c r="A929" s="5"/>
      <c r="B929" s="12"/>
    </row>
    <row r="930" spans="1:2" ht="15.75">
      <c r="A930" s="5"/>
      <c r="B930" s="12"/>
    </row>
    <row r="931" spans="1:2" ht="15.75">
      <c r="A931" s="5"/>
      <c r="B931" s="12"/>
    </row>
    <row r="932" spans="1:2" ht="15.75">
      <c r="A932" s="5"/>
      <c r="B932" s="12"/>
    </row>
    <row r="933" spans="1:2" ht="15.75">
      <c r="A933" s="5"/>
      <c r="B933" s="12"/>
    </row>
    <row r="934" spans="1:2" ht="15.75">
      <c r="A934" s="5"/>
      <c r="B934" s="12"/>
    </row>
    <row r="935" spans="1:2" ht="15.75">
      <c r="A935" s="5"/>
      <c r="B935" s="12"/>
    </row>
    <row r="936" spans="1:2" ht="15.75">
      <c r="A936" s="5"/>
      <c r="B936" s="12"/>
    </row>
    <row r="937" spans="1:2" ht="15.75">
      <c r="A937" s="5"/>
      <c r="B937" s="12"/>
    </row>
    <row r="938" spans="1:2" ht="15.75">
      <c r="A938" s="5"/>
      <c r="B938" s="12"/>
    </row>
    <row r="939" spans="1:2" ht="15.75">
      <c r="A939" s="5"/>
      <c r="B939" s="12"/>
    </row>
    <row r="940" spans="1:2" ht="15.75">
      <c r="A940" s="5"/>
      <c r="B940" s="12"/>
    </row>
    <row r="941" spans="1:2" ht="15.75">
      <c r="A941" s="5"/>
      <c r="B941" s="12"/>
    </row>
    <row r="942" spans="1:2" ht="15.75">
      <c r="A942" s="5"/>
      <c r="B942" s="12"/>
    </row>
    <row r="943" spans="1:2" ht="15.75">
      <c r="A943" s="5"/>
      <c r="B943" s="12"/>
    </row>
    <row r="944" spans="1:2" ht="15.75">
      <c r="A944" s="5"/>
      <c r="B944" s="12"/>
    </row>
    <row r="945" spans="1:2" ht="15.75">
      <c r="A945" s="5"/>
      <c r="B945" s="12"/>
    </row>
    <row r="946" spans="1:2" ht="15.75">
      <c r="A946" s="5"/>
      <c r="B946" s="12"/>
    </row>
    <row r="947" spans="1:2" ht="15.75">
      <c r="A947" s="5"/>
      <c r="B947" s="12"/>
    </row>
    <row r="948" spans="1:2" ht="15.75">
      <c r="A948" s="5"/>
      <c r="B948" s="12"/>
    </row>
    <row r="949" spans="1:2" ht="15.75">
      <c r="A949" s="5"/>
      <c r="B949" s="12"/>
    </row>
    <row r="950" spans="1:2" ht="15.75">
      <c r="A950" s="5"/>
      <c r="B950" s="12"/>
    </row>
    <row r="951" spans="1:2" ht="15.75">
      <c r="A951" s="5"/>
      <c r="B951" s="12"/>
    </row>
    <row r="952" spans="1:2" ht="15.75">
      <c r="A952" s="5"/>
      <c r="B952" s="12"/>
    </row>
    <row r="953" spans="1:2" ht="15.75">
      <c r="A953" s="5"/>
      <c r="B953" s="12"/>
    </row>
    <row r="954" spans="1:2" ht="15.75">
      <c r="A954" s="5"/>
      <c r="B954" s="12"/>
    </row>
    <row r="955" spans="1:2" ht="15.75">
      <c r="A955" s="5"/>
      <c r="B955" s="12"/>
    </row>
    <row r="956" spans="1:2" ht="15.75">
      <c r="A956" s="5"/>
      <c r="B956" s="12"/>
    </row>
    <row r="957" spans="1:2" ht="15.75">
      <c r="A957" s="5"/>
      <c r="B957" s="12"/>
    </row>
    <row r="958" spans="1:2" ht="15.75">
      <c r="A958" s="5"/>
      <c r="B958" s="12"/>
    </row>
    <row r="959" spans="1:2" ht="15.75">
      <c r="A959" s="5"/>
      <c r="B959" s="12"/>
    </row>
    <row r="960" spans="1:2" ht="15.75">
      <c r="A960" s="5"/>
      <c r="B960" s="12"/>
    </row>
    <row r="961" spans="1:2" ht="15.75">
      <c r="A961" s="5"/>
      <c r="B961" s="12"/>
    </row>
    <row r="962" spans="1:2" ht="15.75">
      <c r="A962" s="5"/>
      <c r="B962" s="12"/>
    </row>
    <row r="963" spans="1:2" ht="15.75">
      <c r="A963" s="5"/>
      <c r="B963" s="12"/>
    </row>
    <row r="964" spans="1:2" ht="15.75">
      <c r="A964" s="5"/>
      <c r="B964" s="12"/>
    </row>
    <row r="965" spans="1:2" ht="15.75">
      <c r="A965" s="5"/>
      <c r="B965" s="12"/>
    </row>
    <row r="966" spans="1:2" ht="15.75">
      <c r="A966" s="5"/>
      <c r="B966" s="12"/>
    </row>
    <row r="967" spans="1:2" ht="15.75">
      <c r="A967" s="5"/>
      <c r="B967" s="12"/>
    </row>
    <row r="968" spans="1:2" ht="15.75">
      <c r="A968" s="5"/>
      <c r="B968" s="12"/>
    </row>
    <row r="969" spans="1:2" ht="15.75">
      <c r="A969" s="5"/>
      <c r="B969" s="12"/>
    </row>
    <row r="970" spans="1:2" ht="15.75">
      <c r="A970" s="5"/>
      <c r="B970" s="12"/>
    </row>
    <row r="971" spans="1:2" ht="15.75">
      <c r="A971" s="5"/>
      <c r="B971" s="12"/>
    </row>
    <row r="972" spans="1:2" ht="15.75">
      <c r="A972" s="5"/>
      <c r="B972" s="12"/>
    </row>
    <row r="973" spans="1:2" ht="15.75">
      <c r="A973" s="5"/>
      <c r="B973" s="12"/>
    </row>
    <row r="974" spans="1:2" ht="15.75">
      <c r="A974" s="5"/>
      <c r="B974" s="12"/>
    </row>
    <row r="975" spans="1:2" ht="15.75">
      <c r="A975" s="5"/>
      <c r="B975" s="12"/>
    </row>
    <row r="976" spans="1:2" ht="15.75">
      <c r="A976" s="5"/>
      <c r="B976" s="12"/>
    </row>
    <row r="977" spans="1:2" ht="15.75">
      <c r="A977" s="5"/>
      <c r="B977" s="12"/>
    </row>
    <row r="978" spans="1:2" ht="15.75">
      <c r="A978" s="5"/>
      <c r="B978" s="12"/>
    </row>
    <row r="979" spans="1:2" ht="15.75">
      <c r="A979" s="5"/>
      <c r="B979" s="12"/>
    </row>
    <row r="980" spans="1:2" ht="15.75">
      <c r="A980" s="5"/>
      <c r="B980" s="12"/>
    </row>
    <row r="981" spans="1:2" ht="15.75">
      <c r="A981" s="5"/>
      <c r="B981" s="12"/>
    </row>
    <row r="982" spans="1:2" ht="15.75">
      <c r="A982" s="5"/>
      <c r="B982" s="12"/>
    </row>
    <row r="983" spans="1:2" ht="15.75">
      <c r="A983" s="5"/>
      <c r="B983" s="12"/>
    </row>
    <row r="984" spans="1:2" ht="15.75">
      <c r="A984" s="5"/>
      <c r="B984" s="12"/>
    </row>
    <row r="985" spans="1:2" ht="15.75">
      <c r="A985" s="5"/>
      <c r="B985" s="12"/>
    </row>
    <row r="986" spans="1:2" ht="15.75">
      <c r="A986" s="5"/>
      <c r="B986" s="12"/>
    </row>
    <row r="987" spans="1:2" ht="15.75">
      <c r="A987" s="5"/>
      <c r="B987" s="12"/>
    </row>
    <row r="988" spans="1:2" ht="15.75">
      <c r="A988" s="5"/>
      <c r="B988" s="12"/>
    </row>
    <row r="989" spans="1:2" ht="15.75">
      <c r="A989" s="5"/>
      <c r="B989" s="12"/>
    </row>
    <row r="990" spans="1:2" ht="15.75">
      <c r="A990" s="5"/>
      <c r="B990" s="12"/>
    </row>
    <row r="991" spans="1:2" ht="15.75">
      <c r="A991" s="5"/>
      <c r="B991" s="12"/>
    </row>
    <row r="992" spans="1:2" ht="15.75">
      <c r="A992" s="5"/>
      <c r="B992" s="12"/>
    </row>
    <row r="993" spans="1:2" ht="15.75">
      <c r="A993" s="5"/>
      <c r="B993" s="12"/>
    </row>
    <row r="994" spans="1:2" ht="15.75">
      <c r="A994" s="5"/>
      <c r="B994" s="12"/>
    </row>
    <row r="995" spans="1:2" ht="15.75">
      <c r="A995" s="5"/>
      <c r="B995" s="12"/>
    </row>
    <row r="996" spans="1:2" ht="15.75">
      <c r="A996" s="5"/>
      <c r="B996" s="12"/>
    </row>
    <row r="997" spans="1:2" ht="15.75">
      <c r="A997" s="5"/>
      <c r="B997" s="12"/>
    </row>
    <row r="998" spans="1:2" ht="15.75">
      <c r="A998" s="5"/>
      <c r="B998" s="12"/>
    </row>
    <row r="999" spans="1:2" ht="15.75">
      <c r="A999" s="5"/>
      <c r="B999" s="12"/>
    </row>
    <row r="1000" spans="1:2" ht="15.75">
      <c r="A1000" s="5"/>
      <c r="B1000" s="12"/>
    </row>
    <row r="1001" spans="1:2" ht="15.75">
      <c r="A1001" s="5"/>
      <c r="B1001" s="12"/>
    </row>
    <row r="1002" spans="1:2" ht="15.75">
      <c r="A1002" s="5"/>
      <c r="B1002" s="12"/>
    </row>
    <row r="1003" spans="1:2" ht="15.75">
      <c r="A1003" s="5"/>
      <c r="B1003" s="12"/>
    </row>
    <row r="1004" spans="1:2" ht="15.75">
      <c r="A1004" s="5"/>
      <c r="B1004" s="12"/>
    </row>
    <row r="1005" spans="1:2" ht="15.75">
      <c r="A1005" s="5"/>
      <c r="B1005" s="12"/>
    </row>
    <row r="1006" spans="1:2" ht="15.75">
      <c r="A1006" s="5"/>
      <c r="B1006" s="12"/>
    </row>
    <row r="1007" spans="1:2" ht="15.75">
      <c r="A1007" s="5"/>
      <c r="B1007" s="12"/>
    </row>
    <row r="1008" spans="1:2" ht="15.75">
      <c r="A1008" s="5"/>
      <c r="B1008" s="12"/>
    </row>
    <row r="1009" spans="1:2" ht="15.75">
      <c r="A1009" s="5"/>
      <c r="B1009" s="12"/>
    </row>
    <row r="1010" spans="1:2" ht="15.75">
      <c r="A1010" s="5"/>
      <c r="B1010" s="12"/>
    </row>
    <row r="1011" spans="1:2" ht="15.75">
      <c r="A1011" s="5"/>
      <c r="B1011" s="12"/>
    </row>
    <row r="1012" spans="1:2" ht="15.75">
      <c r="A1012" s="5"/>
      <c r="B1012" s="12"/>
    </row>
    <row r="1013" spans="1:2" ht="15.75">
      <c r="A1013" s="5"/>
      <c r="B1013" s="12"/>
    </row>
    <row r="1014" spans="1:2" ht="15.75">
      <c r="A1014" s="5"/>
      <c r="B1014" s="12"/>
    </row>
    <row r="1015" spans="1:2" ht="15.75">
      <c r="A1015" s="5"/>
      <c r="B1015" s="12"/>
    </row>
    <row r="1016" spans="1:2" ht="15.75">
      <c r="A1016" s="5"/>
      <c r="B1016" s="12"/>
    </row>
    <row r="1017" spans="1:2" ht="15.75">
      <c r="A1017" s="5"/>
      <c r="B1017" s="12"/>
    </row>
    <row r="1018" spans="1:2" ht="15.75">
      <c r="A1018" s="5"/>
      <c r="B1018" s="12"/>
    </row>
    <row r="1019" spans="1:2" ht="15.75">
      <c r="A1019" s="5"/>
      <c r="B1019" s="12"/>
    </row>
    <row r="1020" spans="1:2" ht="15.75">
      <c r="A1020" s="5"/>
      <c r="B1020" s="12"/>
    </row>
    <row r="1021" spans="1:2" ht="15.75">
      <c r="A1021" s="5"/>
      <c r="B1021" s="12"/>
    </row>
    <row r="1022" spans="1:2" ht="15.75">
      <c r="A1022" s="5"/>
      <c r="B1022" s="12"/>
    </row>
    <row r="1023" spans="1:2" ht="15.75">
      <c r="A1023" s="5"/>
      <c r="B1023" s="12"/>
    </row>
    <row r="1024" spans="1:2" ht="15.75">
      <c r="A1024" s="5"/>
      <c r="B1024" s="12"/>
    </row>
    <row r="1025" spans="1:2" ht="15.75">
      <c r="A1025" s="5"/>
      <c r="B1025" s="12"/>
    </row>
    <row r="1026" spans="1:2" ht="15.75">
      <c r="A1026" s="5"/>
      <c r="B1026" s="12"/>
    </row>
    <row r="1027" spans="1:2" ht="15.75">
      <c r="A1027" s="5"/>
      <c r="B1027" s="12"/>
    </row>
    <row r="1028" spans="1:2" ht="15.75">
      <c r="A1028" s="5"/>
      <c r="B1028" s="12"/>
    </row>
    <row r="1029" spans="1:2" ht="15.75">
      <c r="A1029" s="5"/>
      <c r="B1029" s="12"/>
    </row>
    <row r="1030" spans="1:2" ht="15.75">
      <c r="A1030" s="5"/>
      <c r="B1030" s="12"/>
    </row>
    <row r="1031" spans="1:2" ht="15.75">
      <c r="A1031" s="5"/>
      <c r="B1031" s="12"/>
    </row>
    <row r="1032" spans="1:2" ht="15.75">
      <c r="A1032" s="5"/>
      <c r="B1032" s="12"/>
    </row>
    <row r="1033" spans="1:2" ht="15.75">
      <c r="A1033" s="5"/>
      <c r="B1033" s="12"/>
    </row>
    <row r="1034" spans="1:2" ht="15.75">
      <c r="A1034" s="5"/>
      <c r="B1034" s="12"/>
    </row>
    <row r="1035" spans="1:2" ht="15.75">
      <c r="A1035" s="5"/>
      <c r="B1035" s="12"/>
    </row>
    <row r="1036" spans="1:2" ht="15.75">
      <c r="A1036" s="5"/>
      <c r="B1036" s="12"/>
    </row>
    <row r="1037" spans="1:2" ht="15.75">
      <c r="A1037" s="5"/>
      <c r="B1037" s="12"/>
    </row>
    <row r="1038" spans="1:2" ht="15.75">
      <c r="A1038" s="5"/>
      <c r="B1038" s="12"/>
    </row>
    <row r="1039" spans="1:2" ht="15.75">
      <c r="A1039" s="5"/>
      <c r="B1039" s="12"/>
    </row>
    <row r="1040" spans="1:2" ht="15.75">
      <c r="A1040" s="5"/>
      <c r="B1040" s="12"/>
    </row>
    <row r="1041" spans="1:2" ht="15.75">
      <c r="A1041" s="5"/>
      <c r="B1041" s="12"/>
    </row>
    <row r="1042" spans="1:2" ht="15.75">
      <c r="A1042" s="5"/>
      <c r="B1042" s="12"/>
    </row>
    <row r="1043" spans="1:2" ht="15.75">
      <c r="A1043" s="5"/>
      <c r="B1043" s="12"/>
    </row>
    <row r="1044" spans="1:2" ht="15.75">
      <c r="A1044" s="5"/>
      <c r="B1044" s="12"/>
    </row>
    <row r="1045" spans="1:2" ht="15.75">
      <c r="A1045" s="5"/>
      <c r="B1045" s="12"/>
    </row>
    <row r="1046" spans="1:2" ht="15.75">
      <c r="A1046" s="5"/>
      <c r="B1046" s="12"/>
    </row>
    <row r="1047" spans="1:2" ht="15.75">
      <c r="A1047" s="5"/>
      <c r="B1047" s="12"/>
    </row>
    <row r="1048" spans="1:2" ht="15.75">
      <c r="A1048" s="5"/>
      <c r="B1048" s="12"/>
    </row>
    <row r="1049" spans="1:2" ht="15.75">
      <c r="A1049" s="5"/>
      <c r="B1049" s="12"/>
    </row>
    <row r="1050" spans="1:2" ht="15.75">
      <c r="A1050" s="5"/>
      <c r="B1050" s="12"/>
    </row>
    <row r="1051" spans="1:2" ht="15.75">
      <c r="A1051" s="5"/>
      <c r="B1051" s="12"/>
    </row>
    <row r="1052" spans="1:2" ht="15.75">
      <c r="A1052" s="5"/>
      <c r="B1052" s="12"/>
    </row>
    <row r="1053" spans="1:2" ht="15.75">
      <c r="A1053" s="5"/>
      <c r="B1053" s="12"/>
    </row>
    <row r="1054" spans="1:2" ht="15.75">
      <c r="A1054" s="5"/>
      <c r="B1054" s="12"/>
    </row>
    <row r="1055" spans="1:2" ht="15.75">
      <c r="A1055" s="5"/>
      <c r="B1055" s="12"/>
    </row>
    <row r="1056" spans="1:2" ht="15.75">
      <c r="A1056" s="5"/>
      <c r="B1056" s="12"/>
    </row>
    <row r="1057" spans="1:2" ht="15.75">
      <c r="A1057" s="5"/>
      <c r="B1057" s="12"/>
    </row>
    <row r="1058" spans="1:2" ht="15.75">
      <c r="A1058" s="5"/>
      <c r="B1058" s="12"/>
    </row>
    <row r="1059" spans="1:2" ht="15.75">
      <c r="A1059" s="5"/>
      <c r="B1059" s="12"/>
    </row>
    <row r="1060" spans="1:2" ht="15.75">
      <c r="A1060" s="5"/>
      <c r="B1060" s="12"/>
    </row>
    <row r="1061" spans="1:2" ht="15.75">
      <c r="A1061" s="5"/>
      <c r="B1061" s="12"/>
    </row>
    <row r="1062" spans="1:2" ht="15.75">
      <c r="A1062" s="5"/>
      <c r="B1062" s="12"/>
    </row>
    <row r="1063" spans="1:2" ht="15.75">
      <c r="A1063" s="5"/>
      <c r="B1063" s="12"/>
    </row>
    <row r="1064" spans="1:2" ht="15.75">
      <c r="A1064" s="5"/>
      <c r="B1064" s="12"/>
    </row>
    <row r="1065" spans="1:2" ht="15.75">
      <c r="A1065" s="5"/>
      <c r="B1065" s="12"/>
    </row>
    <row r="1066" spans="1:2" ht="15.75">
      <c r="A1066" s="5"/>
      <c r="B1066" s="12"/>
    </row>
    <row r="1067" spans="1:2" ht="15.75">
      <c r="A1067" s="5"/>
      <c r="B1067" s="12"/>
    </row>
    <row r="1068" spans="1:2" ht="15.75">
      <c r="A1068" s="5"/>
      <c r="B1068" s="12"/>
    </row>
    <row r="1069" spans="1:2" ht="15.75">
      <c r="A1069" s="5"/>
      <c r="B1069" s="12"/>
    </row>
    <row r="1070" spans="1:2" ht="15.75">
      <c r="A1070" s="5"/>
      <c r="B1070" s="12"/>
    </row>
    <row r="1071" spans="1:2" ht="15.75">
      <c r="A1071" s="5"/>
      <c r="B1071" s="12"/>
    </row>
    <row r="1072" spans="1:2" ht="15.75">
      <c r="A1072" s="5"/>
      <c r="B1072" s="12"/>
    </row>
    <row r="1073" spans="1:2" ht="15.75">
      <c r="A1073" s="5"/>
      <c r="B1073" s="12"/>
    </row>
    <row r="1074" spans="1:2" ht="15.75">
      <c r="A1074" s="5"/>
      <c r="B1074" s="12"/>
    </row>
    <row r="1075" spans="1:2" ht="15.75">
      <c r="A1075" s="5"/>
      <c r="B1075" s="12"/>
    </row>
    <row r="1076" spans="1:2" ht="15.75">
      <c r="A1076" s="5"/>
      <c r="B1076" s="12"/>
    </row>
    <row r="1077" spans="1:2" ht="15.75">
      <c r="A1077" s="5"/>
      <c r="B1077" s="12"/>
    </row>
    <row r="1078" spans="1:2" ht="15.75">
      <c r="A1078" s="5"/>
      <c r="B1078" s="12"/>
    </row>
    <row r="1079" spans="1:2" ht="15.75">
      <c r="A1079" s="5"/>
      <c r="B1079" s="12"/>
    </row>
    <row r="1080" spans="1:2" ht="15.75">
      <c r="A1080" s="5"/>
      <c r="B1080" s="12"/>
    </row>
    <row r="1081" spans="1:2" ht="15.75">
      <c r="A1081" s="5"/>
      <c r="B1081" s="12"/>
    </row>
    <row r="1082" spans="1:2" ht="15.75">
      <c r="A1082" s="5"/>
      <c r="B1082" s="12"/>
    </row>
    <row r="1083" spans="1:2" ht="15.75">
      <c r="A1083" s="5"/>
      <c r="B1083" s="12"/>
    </row>
    <row r="1084" spans="1:2" ht="15.75">
      <c r="A1084" s="5"/>
      <c r="B1084" s="12"/>
    </row>
    <row r="1085" spans="1:2" ht="15.75">
      <c r="A1085" s="5"/>
      <c r="B1085" s="12"/>
    </row>
    <row r="1086" spans="1:2" ht="15.75">
      <c r="A1086" s="5"/>
      <c r="B1086" s="12"/>
    </row>
    <row r="1087" spans="1:2" ht="15.75">
      <c r="A1087" s="5"/>
      <c r="B1087" s="12"/>
    </row>
    <row r="1088" spans="1:2" ht="15.75">
      <c r="A1088" s="5"/>
      <c r="B1088" s="12"/>
    </row>
    <row r="1089" spans="1:2" ht="15.75">
      <c r="A1089" s="5"/>
      <c r="B1089" s="12"/>
    </row>
    <row r="1090" spans="1:2" ht="15.75">
      <c r="A1090" s="5"/>
      <c r="B1090" s="12"/>
    </row>
    <row r="1091" spans="1:2" ht="15.75">
      <c r="A1091" s="5"/>
      <c r="B1091" s="12"/>
    </row>
    <row r="1092" spans="1:2" ht="15.75">
      <c r="A1092" s="5"/>
      <c r="B1092" s="12"/>
    </row>
    <row r="1093" spans="1:2" ht="15.75">
      <c r="A1093" s="5"/>
      <c r="B1093" s="12"/>
    </row>
    <row r="1094" spans="1:2" ht="15.75">
      <c r="A1094" s="5"/>
      <c r="B1094" s="12"/>
    </row>
    <row r="1095" spans="1:2" ht="15.75">
      <c r="A1095" s="5"/>
      <c r="B1095" s="12"/>
    </row>
    <row r="1096" spans="1:2" ht="15.75">
      <c r="A1096" s="5"/>
      <c r="B1096" s="12"/>
    </row>
    <row r="1097" spans="1:2" ht="15.75">
      <c r="A1097" s="5"/>
      <c r="B1097" s="12"/>
    </row>
    <row r="1098" spans="1:2" ht="15.75">
      <c r="A1098" s="5"/>
      <c r="B1098" s="12"/>
    </row>
    <row r="1099" spans="1:2" ht="15.75">
      <c r="A1099" s="5"/>
      <c r="B1099" s="12"/>
    </row>
    <row r="1100" spans="1:2" ht="15.75">
      <c r="A1100" s="5"/>
      <c r="B1100" s="12"/>
    </row>
    <row r="1101" spans="1:2" ht="15.75">
      <c r="A1101" s="5"/>
      <c r="B1101" s="12"/>
    </row>
    <row r="1102" spans="1:2" ht="15.75">
      <c r="A1102" s="5"/>
      <c r="B1102" s="12"/>
    </row>
    <row r="1103" spans="1:2" ht="15.75">
      <c r="A1103" s="5"/>
      <c r="B1103" s="12"/>
    </row>
    <row r="1104" spans="1:2" ht="15.75">
      <c r="A1104" s="5"/>
      <c r="B1104" s="12"/>
    </row>
    <row r="1105" spans="1:2" ht="15.75">
      <c r="A1105" s="5"/>
      <c r="B1105" s="12"/>
    </row>
    <row r="1106" spans="1:2" ht="15.75">
      <c r="A1106" s="5"/>
      <c r="B1106" s="12"/>
    </row>
    <row r="1107" spans="1:2" ht="15.75">
      <c r="A1107" s="5"/>
      <c r="B1107" s="12"/>
    </row>
    <row r="1108" spans="1:2" ht="15.75">
      <c r="A1108" s="5"/>
      <c r="B1108" s="12"/>
    </row>
    <row r="1109" spans="1:2" ht="15.75">
      <c r="A1109" s="5"/>
      <c r="B1109" s="12"/>
    </row>
    <row r="1110" spans="1:2" ht="15.75">
      <c r="A1110" s="5"/>
      <c r="B1110" s="12"/>
    </row>
    <row r="1111" spans="1:2" ht="15.75">
      <c r="A1111" s="5"/>
      <c r="B1111" s="12"/>
    </row>
    <row r="1112" spans="1:2" ht="15.75">
      <c r="A1112" s="5"/>
      <c r="B1112" s="12"/>
    </row>
    <row r="1113" spans="1:2" ht="15.75">
      <c r="A1113" s="5"/>
      <c r="B1113" s="12"/>
    </row>
    <row r="1114" spans="1:2" ht="15.75">
      <c r="A1114" s="5"/>
      <c r="B1114" s="12"/>
    </row>
    <row r="1115" spans="1:2" ht="15.75">
      <c r="A1115" s="5"/>
      <c r="B1115" s="12"/>
    </row>
    <row r="1116" spans="1:2" ht="15.75">
      <c r="A1116" s="5"/>
      <c r="B1116" s="12"/>
    </row>
    <row r="1117" spans="1:2" ht="15.75">
      <c r="A1117" s="5"/>
      <c r="B1117" s="12"/>
    </row>
    <row r="1118" spans="1:2" ht="15.75">
      <c r="A1118" s="5"/>
      <c r="B1118" s="12"/>
    </row>
    <row r="1119" spans="1:2" ht="15.75">
      <c r="A1119" s="5"/>
      <c r="B1119" s="12"/>
    </row>
    <row r="1120" spans="1:2" ht="15.75">
      <c r="A1120" s="5"/>
      <c r="B1120" s="12"/>
    </row>
    <row r="1121" spans="1:2" ht="15.75">
      <c r="A1121" s="5"/>
      <c r="B1121" s="12"/>
    </row>
    <row r="1122" spans="1:2" ht="15.75">
      <c r="A1122" s="5"/>
      <c r="B1122" s="12"/>
    </row>
    <row r="1123" spans="1:2" ht="15.75">
      <c r="A1123" s="5"/>
      <c r="B1123" s="12"/>
    </row>
    <row r="1124" spans="1:2" ht="15.75">
      <c r="A1124" s="5"/>
      <c r="B1124" s="12"/>
    </row>
    <row r="1125" spans="1:2" ht="15.75">
      <c r="A1125" s="5"/>
      <c r="B1125" s="12"/>
    </row>
    <row r="1126" spans="1:2" ht="15.75">
      <c r="A1126" s="5"/>
      <c r="B1126" s="12"/>
    </row>
    <row r="1127" spans="1:2" ht="15.75">
      <c r="A1127" s="5"/>
      <c r="B1127" s="12"/>
    </row>
    <row r="1128" spans="1:2" ht="15.75">
      <c r="A1128" s="5"/>
      <c r="B1128" s="12"/>
    </row>
    <row r="1129" spans="1:2" ht="15.75">
      <c r="A1129" s="5"/>
      <c r="B1129" s="12"/>
    </row>
    <row r="1130" spans="1:2" ht="15.75">
      <c r="A1130" s="5"/>
      <c r="B1130" s="12"/>
    </row>
    <row r="1131" spans="1:2" ht="15.75">
      <c r="A1131" s="5"/>
      <c r="B1131" s="12"/>
    </row>
    <row r="1132" spans="1:2" ht="15.75">
      <c r="A1132" s="5"/>
      <c r="B1132" s="12"/>
    </row>
    <row r="1133" spans="1:2" ht="15.75">
      <c r="A1133" s="5"/>
      <c r="B1133" s="12"/>
    </row>
    <row r="1134" spans="1:2" ht="15.75">
      <c r="A1134" s="5"/>
      <c r="B1134" s="12"/>
    </row>
    <row r="1135" spans="1:2" ht="15.75">
      <c r="A1135" s="5"/>
      <c r="B1135" s="12"/>
    </row>
    <row r="1136" spans="1:2" ht="15.75">
      <c r="A1136" s="5"/>
      <c r="B1136" s="12"/>
    </row>
    <row r="1137" spans="1:2" ht="15.75">
      <c r="A1137" s="5"/>
      <c r="B1137" s="12"/>
    </row>
    <row r="1138" spans="1:2" ht="15.75">
      <c r="A1138" s="5"/>
      <c r="B1138" s="12"/>
    </row>
    <row r="1139" spans="1:2" ht="15.75">
      <c r="A1139" s="5"/>
      <c r="B1139" s="12"/>
    </row>
    <row r="1140" spans="1:2" ht="15.75">
      <c r="A1140" s="5"/>
      <c r="B1140" s="12"/>
    </row>
    <row r="1141" spans="1:2" ht="15.75">
      <c r="A1141" s="5"/>
      <c r="B1141" s="12"/>
    </row>
    <row r="1142" spans="1:2" ht="15.75">
      <c r="A1142" s="5"/>
      <c r="B1142" s="12"/>
    </row>
    <row r="1143" spans="1:2" ht="15.75">
      <c r="A1143" s="5"/>
      <c r="B1143" s="12"/>
    </row>
    <row r="1144" spans="1:2" ht="15.75">
      <c r="A1144" s="5"/>
      <c r="B1144" s="12"/>
    </row>
    <row r="1145" spans="1:2" ht="15.75">
      <c r="A1145" s="5"/>
      <c r="B1145" s="12"/>
    </row>
    <row r="1146" spans="1:2" ht="15.75">
      <c r="A1146" s="5"/>
      <c r="B1146" s="12"/>
    </row>
    <row r="1147" spans="1:2" ht="15.75">
      <c r="A1147" s="5"/>
      <c r="B1147" s="12"/>
    </row>
    <row r="1148" spans="1:2" ht="15.75">
      <c r="A1148" s="5"/>
      <c r="B1148" s="12"/>
    </row>
    <row r="1149" spans="1:2" ht="15.75">
      <c r="A1149" s="5"/>
      <c r="B1149" s="12"/>
    </row>
    <row r="1150" spans="1:2" ht="15.75">
      <c r="A1150" s="5"/>
      <c r="B1150" s="12"/>
    </row>
    <row r="1151" spans="1:2" ht="15.75">
      <c r="A1151" s="5"/>
      <c r="B1151" s="12"/>
    </row>
    <row r="1152" spans="1:2" ht="15.75">
      <c r="A1152" s="5"/>
      <c r="B1152" s="12"/>
    </row>
    <row r="1153" spans="1:2" ht="15.75">
      <c r="A1153" s="5"/>
      <c r="B1153" s="12"/>
    </row>
    <row r="1154" spans="1:2" ht="15.75">
      <c r="A1154" s="5"/>
      <c r="B1154" s="12"/>
    </row>
    <row r="1155" spans="1:2" ht="15.75">
      <c r="A1155" s="5"/>
      <c r="B1155" s="12"/>
    </row>
    <row r="1156" spans="1:2" ht="15.75">
      <c r="A1156" s="5"/>
      <c r="B1156" s="12"/>
    </row>
    <row r="1157" spans="1:2" ht="15.75">
      <c r="A1157" s="5"/>
      <c r="B1157" s="12"/>
    </row>
    <row r="1158" spans="1:2" ht="15.75">
      <c r="A1158" s="5"/>
      <c r="B1158" s="12"/>
    </row>
    <row r="1159" spans="1:2" ht="15.75">
      <c r="A1159" s="5"/>
      <c r="B1159" s="12"/>
    </row>
    <row r="1160" spans="1:2" ht="15.75">
      <c r="A1160" s="5"/>
      <c r="B1160" s="12"/>
    </row>
    <row r="1161" spans="1:2" ht="15.75">
      <c r="A1161" s="5"/>
      <c r="B1161" s="12"/>
    </row>
    <row r="1162" spans="1:2" ht="15.75">
      <c r="A1162" s="5"/>
      <c r="B1162" s="12"/>
    </row>
    <row r="1163" spans="1:2" ht="15.75">
      <c r="A1163" s="5"/>
      <c r="B1163" s="12"/>
    </row>
    <row r="1164" spans="1:2" ht="15.75">
      <c r="A1164" s="5"/>
      <c r="B1164" s="12"/>
    </row>
    <row r="1165" spans="1:2" ht="15.75">
      <c r="A1165" s="5"/>
      <c r="B1165" s="12"/>
    </row>
    <row r="1166" spans="1:2" ht="15.75">
      <c r="A1166" s="5"/>
      <c r="B1166" s="12"/>
    </row>
    <row r="1167" spans="1:2" ht="15.75">
      <c r="A1167" s="5"/>
      <c r="B1167" s="12"/>
    </row>
    <row r="1168" spans="1:2" ht="15.75">
      <c r="A1168" s="5"/>
      <c r="B1168" s="12"/>
    </row>
    <row r="1169" spans="1:2" ht="15.75">
      <c r="A1169" s="5"/>
      <c r="B1169" s="12"/>
    </row>
    <row r="1170" spans="1:2" ht="15.75">
      <c r="A1170" s="5"/>
      <c r="B1170" s="12"/>
    </row>
    <row r="1171" spans="1:2" ht="15.75">
      <c r="A1171" s="5"/>
      <c r="B1171" s="12"/>
    </row>
    <row r="1172" spans="1:2" ht="15.75">
      <c r="A1172" s="5"/>
      <c r="B1172" s="12"/>
    </row>
    <row r="1173" spans="1:2" ht="15.75">
      <c r="A1173" s="5"/>
      <c r="B1173" s="12"/>
    </row>
    <row r="1174" spans="1:2" ht="15.75">
      <c r="A1174" s="5"/>
      <c r="B1174" s="12"/>
    </row>
    <row r="1175" spans="1:2" ht="15.75">
      <c r="A1175" s="5"/>
      <c r="B1175" s="12"/>
    </row>
    <row r="1176" spans="1:2" ht="15.75">
      <c r="A1176" s="5"/>
      <c r="B1176" s="12"/>
    </row>
    <row r="1177" spans="1:2" ht="15.75">
      <c r="A1177" s="5"/>
      <c r="B1177" s="12"/>
    </row>
    <row r="1178" spans="1:2" ht="15.75">
      <c r="A1178" s="5"/>
      <c r="B1178" s="12"/>
    </row>
    <row r="1179" spans="1:2" ht="15.75">
      <c r="A1179" s="5"/>
      <c r="B1179" s="12"/>
    </row>
    <row r="1180" spans="1:2" ht="15.75">
      <c r="A1180" s="5"/>
      <c r="B1180" s="12"/>
    </row>
    <row r="1181" spans="1:2" ht="15.75">
      <c r="A1181" s="5"/>
      <c r="B1181" s="12"/>
    </row>
    <row r="1182" spans="1:2" ht="15.75">
      <c r="A1182" s="5"/>
      <c r="B1182" s="12"/>
    </row>
    <row r="1183" spans="1:2" ht="15.75">
      <c r="A1183" s="5"/>
      <c r="B1183" s="12"/>
    </row>
    <row r="1184" spans="1:2" ht="15.75">
      <c r="A1184" s="5"/>
      <c r="B1184" s="12"/>
    </row>
    <row r="1185" spans="1:2" ht="15.75">
      <c r="A1185" s="5"/>
      <c r="B1185" s="12"/>
    </row>
    <row r="1186" spans="1:2" ht="15.75">
      <c r="A1186" s="5"/>
      <c r="B1186" s="12"/>
    </row>
    <row r="1187" spans="1:2" ht="15.75">
      <c r="A1187" s="5"/>
      <c r="B1187" s="12"/>
    </row>
    <row r="1188" spans="1:2" ht="15.75">
      <c r="A1188" s="5"/>
      <c r="B1188" s="12"/>
    </row>
    <row r="1189" spans="1:2" ht="15.75">
      <c r="A1189" s="5"/>
      <c r="B1189" s="12"/>
    </row>
    <row r="1190" spans="1:2" ht="15.75">
      <c r="A1190" s="5"/>
      <c r="B1190" s="12"/>
    </row>
    <row r="1191" spans="1:2" ht="15.75">
      <c r="A1191" s="5"/>
      <c r="B1191" s="12"/>
    </row>
    <row r="1192" spans="1:2" ht="15.75">
      <c r="A1192" s="5"/>
      <c r="B1192" s="12"/>
    </row>
    <row r="1193" spans="1:2" ht="15.75">
      <c r="A1193" s="5"/>
      <c r="B1193" s="12"/>
    </row>
    <row r="1194" spans="1:2" ht="15.75">
      <c r="A1194" s="5"/>
      <c r="B1194" s="12"/>
    </row>
    <row r="1195" spans="1:2" ht="15.75">
      <c r="A1195" s="5"/>
      <c r="B1195" s="12"/>
    </row>
    <row r="1196" spans="1:2" ht="15.75">
      <c r="A1196" s="5"/>
      <c r="B1196" s="12"/>
    </row>
    <row r="1197" spans="1:2" ht="15.75">
      <c r="A1197" s="5"/>
      <c r="B1197" s="12"/>
    </row>
    <row r="1198" spans="1:2" ht="15.75">
      <c r="A1198" s="5"/>
      <c r="B1198" s="12"/>
    </row>
    <row r="1199" spans="1:2" ht="15.75">
      <c r="A1199" s="5"/>
      <c r="B1199" s="12"/>
    </row>
    <row r="1200" spans="1:2" ht="15.75">
      <c r="A1200" s="5"/>
      <c r="B1200" s="12"/>
    </row>
    <row r="1201" spans="1:2" ht="15.75">
      <c r="A1201" s="5"/>
      <c r="B1201" s="12"/>
    </row>
    <row r="1202" spans="1:2" ht="15.75">
      <c r="A1202" s="5"/>
      <c r="B1202" s="12"/>
    </row>
    <row r="1203" spans="1:2" ht="15.75">
      <c r="A1203" s="5"/>
      <c r="B1203" s="12"/>
    </row>
    <row r="1204" spans="1:2" ht="15.75">
      <c r="A1204" s="5"/>
      <c r="B1204" s="12"/>
    </row>
    <row r="1205" spans="1:2" ht="15.75">
      <c r="A1205" s="5"/>
      <c r="B1205" s="12"/>
    </row>
    <row r="1206" spans="1:2" ht="15.75">
      <c r="A1206" s="5"/>
      <c r="B1206" s="12"/>
    </row>
    <row r="1207" spans="1:2" ht="15.75">
      <c r="A1207" s="5"/>
      <c r="B1207" s="12"/>
    </row>
    <row r="1208" spans="1:2" ht="15.75">
      <c r="A1208" s="5"/>
      <c r="B1208" s="12"/>
    </row>
    <row r="1209" spans="1:2" ht="15.75">
      <c r="A1209" s="5"/>
      <c r="B1209" s="12"/>
    </row>
    <row r="1210" spans="1:2" ht="15.75">
      <c r="A1210" s="5"/>
      <c r="B1210" s="12"/>
    </row>
    <row r="1211" spans="1:2" ht="15.75">
      <c r="A1211" s="5"/>
      <c r="B1211" s="12"/>
    </row>
    <row r="1212" spans="1:2" ht="15.75">
      <c r="A1212" s="5"/>
      <c r="B1212" s="12"/>
    </row>
    <row r="1213" spans="1:2" ht="15.75">
      <c r="A1213" s="5"/>
      <c r="B1213" s="12"/>
    </row>
    <row r="1214" spans="1:2" ht="15.75">
      <c r="A1214" s="5"/>
      <c r="B1214" s="12"/>
    </row>
    <row r="1215" spans="1:2" ht="15.75">
      <c r="A1215" s="5"/>
      <c r="B1215" s="12"/>
    </row>
    <row r="1216" spans="1:2" ht="15.75">
      <c r="A1216" s="5"/>
      <c r="B1216" s="12"/>
    </row>
    <row r="1217" spans="1:2" ht="15.75">
      <c r="A1217" s="5"/>
      <c r="B1217" s="12"/>
    </row>
    <row r="1218" spans="1:2" ht="15.75">
      <c r="A1218" s="5"/>
      <c r="B1218" s="12"/>
    </row>
    <row r="1219" spans="1:2" ht="15.75">
      <c r="A1219" s="5"/>
      <c r="B1219" s="12"/>
    </row>
    <row r="1220" spans="1:2" ht="15.75">
      <c r="A1220" s="5"/>
      <c r="B1220" s="12"/>
    </row>
    <row r="1221" spans="1:2" ht="15.75">
      <c r="A1221" s="5"/>
      <c r="B1221" s="12"/>
    </row>
    <row r="1222" spans="1:2" ht="15.75">
      <c r="A1222" s="5"/>
      <c r="B1222" s="12"/>
    </row>
    <row r="1223" spans="1:2" ht="15.75">
      <c r="A1223" s="5"/>
      <c r="B1223" s="12"/>
    </row>
    <row r="1224" spans="1:2" ht="15.75">
      <c r="A1224" s="5"/>
      <c r="B1224" s="12"/>
    </row>
    <row r="1225" spans="1:2" ht="15.75">
      <c r="A1225" s="5"/>
      <c r="B1225" s="12"/>
    </row>
    <row r="1226" spans="1:2" ht="15.75">
      <c r="A1226" s="5"/>
      <c r="B1226" s="12"/>
    </row>
    <row r="1227" spans="1:2" ht="15.75">
      <c r="A1227" s="5"/>
      <c r="B1227" s="12"/>
    </row>
    <row r="1228" spans="1:2" ht="15.75">
      <c r="A1228" s="5"/>
      <c r="B1228" s="12"/>
    </row>
    <row r="1229" spans="1:2" ht="15.75">
      <c r="A1229" s="5"/>
      <c r="B1229" s="12"/>
    </row>
    <row r="1230" spans="1:2" ht="15.75">
      <c r="A1230" s="5"/>
      <c r="B1230" s="12"/>
    </row>
    <row r="1231" spans="1:2" ht="15.75">
      <c r="A1231" s="5"/>
      <c r="B1231" s="12"/>
    </row>
    <row r="1232" spans="1:2" ht="15.75">
      <c r="A1232" s="5"/>
      <c r="B1232" s="12"/>
    </row>
    <row r="1233" spans="1:2" ht="15.75">
      <c r="A1233" s="5"/>
      <c r="B1233" s="12"/>
    </row>
    <row r="1234" spans="1:2" ht="15.75">
      <c r="A1234" s="5"/>
      <c r="B1234" s="12"/>
    </row>
    <row r="1235" spans="1:2" ht="15.75">
      <c r="A1235" s="5"/>
      <c r="B1235" s="12"/>
    </row>
    <row r="1236" spans="1:2" ht="15.75">
      <c r="A1236" s="5"/>
      <c r="B1236" s="12"/>
    </row>
    <row r="1237" spans="1:2" ht="15.75">
      <c r="A1237" s="5"/>
      <c r="B1237" s="12"/>
    </row>
    <row r="1238" spans="1:2" ht="15.75">
      <c r="A1238" s="5"/>
      <c r="B1238" s="12"/>
    </row>
    <row r="1239" spans="1:2" ht="15.75">
      <c r="A1239" s="5"/>
      <c r="B1239" s="12"/>
    </row>
    <row r="1240" spans="1:2" ht="15.75">
      <c r="A1240" s="5"/>
      <c r="B1240" s="12"/>
    </row>
    <row r="1241" spans="1:2" ht="15.75">
      <c r="A1241" s="5"/>
      <c r="B1241" s="12"/>
    </row>
    <row r="1242" spans="1:2" ht="15.75">
      <c r="A1242" s="5"/>
      <c r="B1242" s="12"/>
    </row>
    <row r="1243" spans="1:2" ht="15.75">
      <c r="A1243" s="5"/>
      <c r="B1243" s="12"/>
    </row>
    <row r="1244" spans="1:2" ht="15.75">
      <c r="A1244" s="5"/>
      <c r="B1244" s="12"/>
    </row>
    <row r="1245" spans="1:2" ht="15.75">
      <c r="A1245" s="5"/>
      <c r="B1245" s="12"/>
    </row>
    <row r="1246" spans="1:2" ht="15.75">
      <c r="A1246" s="5"/>
      <c r="B1246" s="12"/>
    </row>
    <row r="1247" spans="1:2" ht="15.75">
      <c r="A1247" s="5"/>
      <c r="B1247" s="12"/>
    </row>
    <row r="1248" spans="1:2" ht="15.75">
      <c r="A1248" s="5"/>
      <c r="B1248" s="12"/>
    </row>
    <row r="1249" spans="1:2" ht="15.75">
      <c r="A1249" s="5"/>
      <c r="B1249" s="12"/>
    </row>
    <row r="1250" spans="1:2" ht="15.75">
      <c r="A1250" s="5"/>
      <c r="B1250" s="12"/>
    </row>
    <row r="1251" spans="1:2" ht="15.75">
      <c r="A1251" s="5"/>
      <c r="B1251" s="12"/>
    </row>
    <row r="1252" spans="1:2" ht="15.75">
      <c r="A1252" s="5"/>
      <c r="B1252" s="12"/>
    </row>
    <row r="1253" spans="1:2" ht="15.75">
      <c r="A1253" s="5"/>
      <c r="B1253" s="12"/>
    </row>
    <row r="1254" spans="1:2" ht="15.75">
      <c r="A1254" s="5"/>
      <c r="B1254" s="12"/>
    </row>
    <row r="1255" spans="1:2" ht="15.75">
      <c r="A1255" s="5"/>
      <c r="B1255" s="12"/>
    </row>
    <row r="1256" spans="1:2" ht="15.75">
      <c r="A1256" s="5"/>
      <c r="B1256" s="12"/>
    </row>
    <row r="1257" spans="1:2" ht="15.75">
      <c r="A1257" s="5"/>
      <c r="B1257" s="12"/>
    </row>
    <row r="1258" spans="1:2" ht="15.75">
      <c r="A1258" s="5"/>
      <c r="B1258" s="12"/>
    </row>
    <row r="1259" spans="1:2" ht="15.75">
      <c r="A1259" s="5"/>
      <c r="B1259" s="12"/>
    </row>
    <row r="1260" spans="1:2" ht="15.75">
      <c r="A1260" s="5"/>
      <c r="B1260" s="12"/>
    </row>
    <row r="1261" spans="1:2" ht="15.75">
      <c r="A1261" s="5"/>
      <c r="B1261" s="12"/>
    </row>
    <row r="1262" spans="1:2" ht="15.75">
      <c r="A1262" s="5"/>
      <c r="B1262" s="12"/>
    </row>
    <row r="1263" spans="1:2" ht="15.75">
      <c r="A1263" s="5"/>
      <c r="B1263" s="12"/>
    </row>
    <row r="1264" spans="1:2" ht="15.75">
      <c r="A1264" s="5"/>
      <c r="B1264" s="12"/>
    </row>
    <row r="1265" spans="1:5" ht="15.75">
      <c r="A1265" s="5"/>
      <c r="B1265" s="12"/>
    </row>
    <row r="1269" spans="1:5">
      <c r="A1269" s="21"/>
      <c r="B1269" s="22"/>
      <c r="C1269" s="22"/>
      <c r="D1269" s="22"/>
      <c r="E1269" s="40"/>
    </row>
    <row r="1270" spans="1:5" ht="15">
      <c r="A1270" s="14"/>
      <c r="B1270" s="23"/>
      <c r="C1270" s="23"/>
      <c r="D1270" s="23"/>
      <c r="E1270" s="41"/>
    </row>
    <row r="1271" spans="1:5" ht="15.75">
      <c r="A1271" s="24"/>
      <c r="B1271" s="11"/>
      <c r="C1271" s="11"/>
      <c r="D1271" s="11"/>
      <c r="E1271" s="42"/>
    </row>
    <row r="1272" spans="1:5" ht="15.75">
      <c r="A1272" s="25"/>
      <c r="B1272" s="11"/>
      <c r="C1272" s="11"/>
      <c r="D1272" s="11"/>
      <c r="E1272" s="42"/>
    </row>
    <row r="1273" spans="1:5" ht="15.75">
      <c r="A1273" s="25"/>
      <c r="B1273" s="11"/>
      <c r="C1273" s="11"/>
      <c r="D1273" s="11"/>
      <c r="E1273" s="42"/>
    </row>
    <row r="1274" spans="1:5" ht="15.75">
      <c r="A1274" s="25"/>
      <c r="B1274" s="11"/>
      <c r="C1274" s="11"/>
      <c r="D1274" s="11"/>
      <c r="E1274" s="42"/>
    </row>
    <row r="1275" spans="1:5" ht="15.75">
      <c r="A1275" s="25"/>
      <c r="B1275" s="11"/>
      <c r="C1275" s="11"/>
      <c r="D1275" s="11"/>
      <c r="E1275" s="42"/>
    </row>
    <row r="1276" spans="1:5" ht="15.75">
      <c r="A1276" s="25"/>
      <c r="B1276" s="11"/>
      <c r="C1276" s="11"/>
      <c r="D1276" s="11"/>
      <c r="E1276" s="42"/>
    </row>
    <row r="1277" spans="1:5" ht="15.75">
      <c r="A1277" s="25"/>
      <c r="B1277" s="26"/>
      <c r="C1277" s="11"/>
      <c r="D1277" s="11"/>
      <c r="E1277" s="42"/>
    </row>
    <row r="1278" spans="1:5" ht="15.75">
      <c r="A1278" s="25"/>
      <c r="B1278" s="11"/>
      <c r="C1278" s="11"/>
      <c r="D1278" s="11"/>
      <c r="E1278" s="42"/>
    </row>
    <row r="1279" spans="1:5" ht="15.75">
      <c r="A1279" s="24"/>
      <c r="B1279" s="11"/>
      <c r="C1279" s="11"/>
      <c r="D1279" s="11"/>
      <c r="E1279" s="42"/>
    </row>
    <row r="1280" spans="1:5" ht="15.75">
      <c r="A1280" s="27"/>
      <c r="B1280" s="26"/>
      <c r="C1280" s="26"/>
      <c r="D1280" s="26"/>
      <c r="E1280" s="43"/>
    </row>
    <row r="1281" spans="1:5" ht="15.75">
      <c r="A1281" s="27"/>
      <c r="B1281" s="26"/>
      <c r="C1281" s="26"/>
      <c r="D1281" s="26"/>
      <c r="E1281" s="43"/>
    </row>
    <row r="1282" spans="1:5" ht="15.75">
      <c r="A1282" s="27"/>
      <c r="B1282" s="26"/>
      <c r="C1282" s="26"/>
      <c r="D1282" s="26"/>
      <c r="E1282" s="43"/>
    </row>
    <row r="1283" spans="1:5" ht="15.75">
      <c r="A1283" s="27"/>
      <c r="B1283" s="26"/>
      <c r="C1283" s="26"/>
      <c r="D1283" s="26"/>
      <c r="E1283" s="43"/>
    </row>
    <row r="1284" spans="1:5" ht="15.75">
      <c r="A1284" s="27"/>
      <c r="B1284" s="26"/>
      <c r="C1284" s="26"/>
      <c r="D1284" s="26"/>
      <c r="E1284" s="43"/>
    </row>
    <row r="1285" spans="1:5" ht="15.75">
      <c r="A1285" s="27"/>
      <c r="B1285" s="26"/>
      <c r="C1285" s="26"/>
      <c r="D1285" s="26"/>
      <c r="E1285" s="43"/>
    </row>
    <row r="1286" spans="1:5" ht="15.75">
      <c r="A1286" s="27"/>
      <c r="B1286" s="26"/>
      <c r="C1286" s="26"/>
      <c r="D1286" s="26"/>
      <c r="E1286" s="43"/>
    </row>
    <row r="1287" spans="1:5" ht="15.75">
      <c r="A1287" s="27"/>
      <c r="B1287" s="26"/>
      <c r="C1287" s="26"/>
      <c r="D1287" s="26"/>
      <c r="E1287" s="43"/>
    </row>
    <row r="1288" spans="1:5" ht="15.75">
      <c r="A1288" s="25"/>
      <c r="B1288" s="11"/>
      <c r="C1288" s="11"/>
      <c r="D1288" s="11"/>
      <c r="E1288" s="42"/>
    </row>
    <row r="1289" spans="1:5" ht="15.75">
      <c r="A1289" s="25"/>
      <c r="B1289" s="11"/>
      <c r="C1289" s="11"/>
      <c r="D1289" s="11"/>
      <c r="E1289" s="42"/>
    </row>
    <row r="1290" spans="1:5" ht="15.75">
      <c r="A1290" s="25"/>
      <c r="B1290" s="11"/>
      <c r="C1290" s="11"/>
      <c r="D1290" s="11"/>
      <c r="E1290" s="42"/>
    </row>
    <row r="1291" spans="1:5" ht="15.75">
      <c r="A1291" s="25"/>
      <c r="B1291" s="11"/>
      <c r="C1291" s="11"/>
      <c r="D1291" s="11"/>
      <c r="E1291" s="42"/>
    </row>
    <row r="1292" spans="1:5" ht="15.75">
      <c r="A1292" s="25"/>
      <c r="B1292" s="11"/>
      <c r="C1292" s="11"/>
      <c r="D1292" s="11"/>
      <c r="E1292" s="42"/>
    </row>
    <row r="1293" spans="1:5" ht="15.75">
      <c r="A1293" s="25"/>
      <c r="B1293" s="11"/>
      <c r="C1293" s="11"/>
      <c r="D1293" s="11"/>
      <c r="E1293" s="42"/>
    </row>
    <row r="1294" spans="1:5" ht="15.75">
      <c r="A1294" s="25"/>
      <c r="B1294" s="11"/>
      <c r="C1294" s="11"/>
      <c r="D1294" s="11"/>
      <c r="E1294" s="42"/>
    </row>
    <row r="1295" spans="1:5" ht="15.75">
      <c r="A1295" s="25"/>
      <c r="B1295" s="11"/>
      <c r="C1295" s="11"/>
      <c r="D1295" s="11"/>
      <c r="E1295" s="42"/>
    </row>
    <row r="1296" spans="1:5" ht="15.75">
      <c r="A1296" s="25"/>
      <c r="B1296" s="11"/>
      <c r="C1296" s="11"/>
      <c r="D1296" s="11"/>
      <c r="E1296" s="42"/>
    </row>
    <row r="1297" spans="1:5" ht="15.75">
      <c r="A1297" s="25"/>
      <c r="B1297" s="11"/>
      <c r="C1297" s="11"/>
      <c r="D1297" s="11"/>
      <c r="E1297" s="42"/>
    </row>
    <row r="1298" spans="1:5" ht="15.75">
      <c r="A1298" s="25"/>
      <c r="B1298" s="11"/>
      <c r="C1298" s="11"/>
      <c r="D1298" s="11"/>
      <c r="E1298" s="42"/>
    </row>
    <row r="1299" spans="1:5" ht="15.75">
      <c r="A1299" s="25"/>
      <c r="B1299" s="11"/>
      <c r="C1299" s="11"/>
      <c r="D1299" s="11"/>
      <c r="E1299" s="42"/>
    </row>
    <row r="1300" spans="1:5" ht="15.75">
      <c r="A1300" s="25"/>
      <c r="B1300" s="11"/>
      <c r="C1300" s="11"/>
      <c r="D1300" s="11"/>
      <c r="E1300" s="42"/>
    </row>
    <row r="1301" spans="1:5" ht="15.75">
      <c r="A1301" s="25"/>
      <c r="B1301" s="11"/>
      <c r="C1301" s="11"/>
      <c r="D1301" s="11"/>
      <c r="E1301" s="42"/>
    </row>
    <row r="1302" spans="1:5" ht="15.75">
      <c r="A1302" s="25"/>
      <c r="B1302" s="11"/>
      <c r="C1302" s="11"/>
      <c r="D1302" s="11"/>
      <c r="E1302" s="42"/>
    </row>
    <row r="1303" spans="1:5" ht="15.75">
      <c r="A1303" s="25"/>
      <c r="B1303" s="11"/>
      <c r="C1303" s="11"/>
      <c r="D1303" s="11"/>
      <c r="E1303" s="42"/>
    </row>
    <row r="1304" spans="1:5" ht="15.75">
      <c r="A1304" s="25"/>
      <c r="B1304" s="11"/>
      <c r="C1304" s="11"/>
      <c r="D1304" s="11"/>
      <c r="E1304" s="42"/>
    </row>
    <row r="1305" spans="1:5" ht="15.75">
      <c r="A1305" s="25"/>
      <c r="B1305" s="11"/>
      <c r="C1305" s="11"/>
      <c r="D1305" s="11"/>
      <c r="E1305" s="42"/>
    </row>
    <row r="1306" spans="1:5" ht="15.75">
      <c r="A1306" s="25"/>
      <c r="B1306" s="11"/>
      <c r="C1306" s="11"/>
      <c r="D1306" s="11"/>
      <c r="E1306" s="42"/>
    </row>
    <row r="1307" spans="1:5" ht="15.75">
      <c r="A1307" s="25"/>
      <c r="B1307" s="11"/>
      <c r="C1307" s="11"/>
      <c r="D1307" s="11"/>
      <c r="E1307" s="42"/>
    </row>
    <row r="1308" spans="1:5" ht="15.75">
      <c r="A1308" s="25"/>
      <c r="B1308" s="11"/>
      <c r="C1308" s="11"/>
      <c r="D1308" s="11"/>
      <c r="E1308" s="42"/>
    </row>
    <row r="1309" spans="1:5" ht="15.75">
      <c r="A1309" s="25"/>
      <c r="B1309" s="11"/>
      <c r="C1309" s="11"/>
      <c r="D1309" s="11"/>
      <c r="E1309" s="42"/>
    </row>
    <row r="1310" spans="1:5" ht="15.75">
      <c r="A1310" s="25"/>
      <c r="B1310" s="11"/>
      <c r="C1310" s="11"/>
      <c r="D1310" s="11"/>
      <c r="E1310" s="42"/>
    </row>
    <row r="1311" spans="1:5" ht="15.75">
      <c r="A1311" s="25"/>
      <c r="B1311" s="11"/>
      <c r="C1311" s="11"/>
      <c r="D1311" s="11"/>
      <c r="E1311" s="42"/>
    </row>
    <row r="1312" spans="1:5" ht="15.75">
      <c r="A1312" s="25"/>
      <c r="B1312" s="11"/>
      <c r="C1312" s="11"/>
      <c r="D1312" s="11"/>
      <c r="E1312" s="42"/>
    </row>
    <row r="1313" spans="1:5" ht="15.75">
      <c r="A1313" s="25"/>
      <c r="B1313" s="11"/>
      <c r="C1313" s="11"/>
      <c r="D1313" s="11"/>
      <c r="E1313" s="42"/>
    </row>
    <row r="1314" spans="1:5" ht="15.75">
      <c r="A1314" s="25"/>
      <c r="B1314" s="11"/>
      <c r="C1314" s="11"/>
      <c r="D1314" s="11"/>
      <c r="E1314" s="42"/>
    </row>
    <row r="1315" spans="1:5" ht="15.75">
      <c r="A1315" s="25"/>
      <c r="B1315" s="11"/>
      <c r="C1315" s="11"/>
      <c r="D1315" s="11"/>
      <c r="E1315" s="42"/>
    </row>
    <row r="1316" spans="1:5" ht="15.75">
      <c r="A1316" s="25"/>
      <c r="B1316" s="11"/>
      <c r="C1316" s="11"/>
      <c r="D1316" s="11"/>
      <c r="E1316" s="42"/>
    </row>
    <row r="1317" spans="1:5" ht="15.75">
      <c r="A1317" s="25"/>
      <c r="B1317" s="11"/>
      <c r="C1317" s="11"/>
      <c r="D1317" s="11"/>
      <c r="E1317" s="42"/>
    </row>
    <row r="1318" spans="1:5" ht="15.75">
      <c r="A1318" s="25"/>
      <c r="B1318" s="11"/>
      <c r="C1318" s="11"/>
      <c r="D1318" s="11"/>
      <c r="E1318" s="42"/>
    </row>
    <row r="1319" spans="1:5" ht="15.75">
      <c r="A1319" s="25"/>
      <c r="B1319" s="11"/>
      <c r="C1319" s="11"/>
      <c r="D1319" s="11"/>
      <c r="E1319" s="42"/>
    </row>
    <row r="1320" spans="1:5" ht="15.75">
      <c r="A1320" s="27"/>
      <c r="B1320" s="26"/>
      <c r="C1320" s="26"/>
      <c r="D1320" s="26"/>
      <c r="E1320" s="43"/>
    </row>
    <row r="1321" spans="1:5" ht="15.75">
      <c r="A1321" s="27"/>
      <c r="B1321" s="26"/>
      <c r="C1321" s="26"/>
      <c r="D1321" s="26"/>
      <c r="E1321" s="43"/>
    </row>
    <row r="1322" spans="1:5" ht="15.75">
      <c r="A1322" s="25"/>
      <c r="B1322" s="11"/>
      <c r="C1322" s="11"/>
      <c r="D1322" s="11"/>
      <c r="E1322" s="42"/>
    </row>
    <row r="1323" spans="1:5" ht="15.75">
      <c r="A1323" s="25"/>
      <c r="B1323" s="11"/>
      <c r="C1323" s="11"/>
      <c r="D1323" s="11"/>
      <c r="E1323" s="42"/>
    </row>
    <row r="1324" spans="1:5" ht="15.75">
      <c r="A1324" s="6"/>
      <c r="B1324" s="11"/>
      <c r="C1324" s="11"/>
      <c r="D1324" s="11"/>
      <c r="E1324" s="42"/>
    </row>
    <row r="1325" spans="1:5" ht="15.75">
      <c r="A1325" s="6"/>
      <c r="B1325" s="11"/>
      <c r="C1325" s="11"/>
      <c r="D1325" s="11"/>
      <c r="E1325" s="42"/>
    </row>
    <row r="1326" spans="1:5" ht="15.75">
      <c r="A1326" s="6"/>
      <c r="B1326" s="11"/>
      <c r="C1326" s="11"/>
      <c r="D1326" s="11"/>
      <c r="E1326" s="42"/>
    </row>
    <row r="1327" spans="1:5" ht="15.75">
      <c r="A1327" s="6"/>
      <c r="B1327" s="11"/>
      <c r="C1327" s="11"/>
      <c r="D1327" s="11"/>
      <c r="E1327" s="42"/>
    </row>
    <row r="1328" spans="1:5" ht="15.75">
      <c r="A1328" s="6"/>
      <c r="B1328" s="11"/>
      <c r="C1328" s="11"/>
      <c r="D1328" s="11"/>
      <c r="E1328" s="42"/>
    </row>
    <row r="1329" spans="1:5" ht="15.75">
      <c r="A1329" s="6"/>
      <c r="B1329" s="11"/>
      <c r="C1329" s="11"/>
      <c r="D1329" s="11"/>
      <c r="E1329" s="42"/>
    </row>
    <row r="1330" spans="1:5" ht="15.75">
      <c r="A1330" s="28"/>
      <c r="B1330" s="11"/>
      <c r="C1330" s="11"/>
      <c r="D1330" s="11"/>
      <c r="E1330" s="44"/>
    </row>
    <row r="1331" spans="1:5" ht="15.75">
      <c r="A1331" s="24"/>
      <c r="B1331" s="11"/>
      <c r="C1331" s="11"/>
      <c r="D1331" s="11"/>
      <c r="E1331" s="42"/>
    </row>
    <row r="1332" spans="1:5" ht="15.75">
      <c r="A1332" s="25"/>
      <c r="B1332" s="11"/>
      <c r="C1332" s="11"/>
      <c r="D1332" s="11"/>
      <c r="E1332" s="42"/>
    </row>
    <row r="1333" spans="1:5" ht="15.75">
      <c r="A1333" s="25"/>
      <c r="B1333" s="11"/>
      <c r="C1333" s="11"/>
      <c r="D1333" s="11"/>
      <c r="E1333" s="42"/>
    </row>
    <row r="1334" spans="1:5" ht="15.75">
      <c r="A1334" s="25"/>
      <c r="B1334" s="11"/>
      <c r="C1334" s="11"/>
      <c r="D1334" s="11"/>
      <c r="E1334" s="42"/>
    </row>
    <row r="1335" spans="1:5" ht="15.75">
      <c r="A1335" s="25"/>
      <c r="B1335" s="11"/>
      <c r="C1335" s="11"/>
      <c r="D1335" s="11"/>
      <c r="E1335" s="42"/>
    </row>
    <row r="1336" spans="1:5" ht="15.75">
      <c r="A1336" s="25"/>
      <c r="B1336" s="11"/>
      <c r="C1336" s="11"/>
      <c r="D1336" s="11"/>
      <c r="E1336" s="42"/>
    </row>
    <row r="1337" spans="1:5" ht="15.75">
      <c r="A1337" s="25"/>
      <c r="B1337" s="11"/>
      <c r="C1337" s="11"/>
      <c r="D1337" s="11"/>
      <c r="E1337" s="42"/>
    </row>
    <row r="1338" spans="1:5" ht="15.75">
      <c r="A1338" s="25"/>
      <c r="B1338" s="11"/>
      <c r="C1338" s="11"/>
      <c r="D1338" s="11"/>
      <c r="E1338" s="42"/>
    </row>
    <row r="1339" spans="1:5" ht="15.75">
      <c r="A1339" s="27"/>
      <c r="B1339" s="26"/>
      <c r="C1339" s="26"/>
      <c r="D1339" s="29"/>
      <c r="E1339" s="43"/>
    </row>
    <row r="1340" spans="1:5" ht="15.75">
      <c r="A1340" s="25"/>
      <c r="B1340" s="11"/>
      <c r="C1340" s="11"/>
      <c r="D1340" s="11"/>
      <c r="E1340" s="42"/>
    </row>
    <row r="1341" spans="1:5" ht="15.75">
      <c r="A1341" s="25"/>
      <c r="B1341" s="11"/>
      <c r="C1341" s="11"/>
      <c r="D1341" s="11"/>
      <c r="E1341" s="42"/>
    </row>
    <row r="1342" spans="1:5" ht="15.75">
      <c r="A1342" s="25"/>
      <c r="B1342" s="11"/>
      <c r="C1342" s="11"/>
      <c r="D1342" s="11"/>
      <c r="E1342" s="42"/>
    </row>
    <row r="1343" spans="1:5" ht="15.75">
      <c r="A1343" s="25"/>
      <c r="B1343" s="11"/>
      <c r="C1343" s="11"/>
      <c r="D1343" s="11"/>
      <c r="E1343" s="42"/>
    </row>
    <row r="1344" spans="1:5" ht="15.75">
      <c r="A1344" s="25"/>
      <c r="B1344" s="11"/>
      <c r="C1344" s="11"/>
      <c r="D1344" s="11"/>
      <c r="E1344" s="42"/>
    </row>
    <row r="1345" spans="1:5" ht="15.75">
      <c r="A1345" s="25"/>
      <c r="B1345" s="11"/>
      <c r="C1345" s="11"/>
      <c r="D1345" s="11"/>
      <c r="E1345" s="42"/>
    </row>
    <row r="1346" spans="1:5" ht="15.75">
      <c r="A1346" s="25"/>
      <c r="B1346" s="11"/>
      <c r="C1346" s="11"/>
      <c r="D1346" s="11"/>
      <c r="E1346" s="42"/>
    </row>
    <row r="1347" spans="1:5" ht="15.75">
      <c r="A1347" s="25"/>
      <c r="B1347" s="11"/>
      <c r="C1347" s="11"/>
      <c r="D1347" s="11"/>
      <c r="E1347" s="42"/>
    </row>
    <row r="1348" spans="1:5" ht="15.75">
      <c r="A1348" s="25"/>
      <c r="B1348" s="11"/>
      <c r="C1348" s="11"/>
      <c r="D1348" s="11"/>
      <c r="E1348" s="42"/>
    </row>
    <row r="1349" spans="1:5" ht="15.75">
      <c r="A1349" s="25"/>
      <c r="B1349" s="11"/>
      <c r="C1349" s="11"/>
      <c r="D1349" s="11"/>
      <c r="E1349" s="42"/>
    </row>
    <row r="1350" spans="1:5" ht="15.75">
      <c r="A1350" s="30"/>
      <c r="B1350" s="29"/>
      <c r="C1350" s="26"/>
      <c r="D1350" s="29"/>
      <c r="E1350" s="45"/>
    </row>
    <row r="1351" spans="1:5" ht="15.75">
      <c r="A1351" s="25"/>
      <c r="B1351" s="11"/>
      <c r="C1351" s="11"/>
      <c r="D1351" s="11"/>
      <c r="E1351" s="42"/>
    </row>
    <row r="1352" spans="1:5" ht="15.75">
      <c r="A1352" s="25"/>
      <c r="B1352" s="11"/>
      <c r="C1352" s="11"/>
      <c r="D1352" s="11"/>
      <c r="E1352" s="42"/>
    </row>
    <row r="1353" spans="1:5" ht="15.75">
      <c r="A1353" s="25"/>
      <c r="B1353" s="11"/>
      <c r="C1353" s="11"/>
      <c r="D1353" s="11"/>
      <c r="E1353" s="42"/>
    </row>
    <row r="1354" spans="1:5" ht="15.75">
      <c r="A1354" s="25"/>
      <c r="B1354" s="11"/>
      <c r="C1354" s="11"/>
      <c r="D1354" s="11"/>
      <c r="E1354" s="42"/>
    </row>
    <row r="1355" spans="1:5" ht="15.75">
      <c r="A1355" s="25"/>
      <c r="B1355" s="11"/>
      <c r="C1355" s="11"/>
      <c r="D1355" s="11"/>
      <c r="E1355" s="42"/>
    </row>
    <row r="1356" spans="1:5" ht="15.75">
      <c r="A1356" s="25"/>
      <c r="B1356" s="11"/>
      <c r="C1356" s="11"/>
      <c r="D1356" s="11"/>
      <c r="E1356" s="42"/>
    </row>
    <row r="1357" spans="1:5" ht="15.75">
      <c r="A1357" s="25"/>
      <c r="B1357" s="11"/>
      <c r="C1357" s="11"/>
      <c r="D1357" s="11"/>
      <c r="E1357" s="42"/>
    </row>
    <row r="1358" spans="1:5" ht="15.75">
      <c r="A1358" s="25"/>
      <c r="B1358" s="11"/>
      <c r="C1358" s="11"/>
      <c r="D1358" s="11"/>
      <c r="E1358" s="42"/>
    </row>
    <row r="1359" spans="1:5" ht="15.75">
      <c r="A1359" s="25"/>
      <c r="B1359" s="11"/>
      <c r="C1359" s="11"/>
      <c r="D1359" s="11"/>
      <c r="E1359" s="42"/>
    </row>
    <row r="1360" spans="1:5" ht="15.75">
      <c r="A1360" s="25"/>
      <c r="B1360" s="11"/>
      <c r="C1360" s="11"/>
      <c r="D1360" s="11"/>
      <c r="E1360" s="42"/>
    </row>
    <row r="1361" spans="1:5" ht="15.75">
      <c r="A1361" s="25"/>
      <c r="B1361" s="11"/>
      <c r="C1361" s="11"/>
      <c r="D1361" s="11"/>
      <c r="E1361" s="42"/>
    </row>
    <row r="1362" spans="1:5" ht="15.75">
      <c r="A1362" s="27"/>
      <c r="B1362" s="26"/>
      <c r="C1362" s="26"/>
      <c r="D1362" s="26"/>
      <c r="E1362" s="43"/>
    </row>
    <row r="1363" spans="1:5" ht="15.75">
      <c r="A1363" s="25"/>
      <c r="B1363" s="11"/>
      <c r="C1363" s="11"/>
      <c r="D1363" s="11"/>
      <c r="E1363" s="42"/>
    </row>
    <row r="1364" spans="1:5" ht="15.75">
      <c r="A1364" s="25"/>
      <c r="B1364" s="11"/>
      <c r="C1364" s="11"/>
      <c r="D1364" s="11"/>
      <c r="E1364" s="42"/>
    </row>
    <row r="1365" spans="1:5" ht="15.75">
      <c r="A1365" s="27"/>
      <c r="B1365" s="29"/>
      <c r="C1365" s="26"/>
      <c r="D1365" s="29"/>
      <c r="E1365" s="45"/>
    </row>
    <row r="1366" spans="1:5" ht="15.75">
      <c r="A1366" s="27"/>
      <c r="B1366" s="29"/>
      <c r="C1366" s="26"/>
      <c r="D1366" s="29"/>
      <c r="E1366" s="45"/>
    </row>
    <row r="1367" spans="1:5" ht="15.75">
      <c r="A1367" s="25"/>
      <c r="B1367" s="11"/>
      <c r="C1367" s="11"/>
      <c r="D1367" s="11"/>
      <c r="E1367" s="42"/>
    </row>
    <row r="1368" spans="1:5" ht="15.75">
      <c r="A1368" s="25"/>
      <c r="B1368" s="11"/>
      <c r="C1368" s="11"/>
      <c r="D1368" s="11"/>
      <c r="E1368" s="42"/>
    </row>
    <row r="1369" spans="1:5" ht="15.75">
      <c r="A1369" s="25"/>
      <c r="B1369" s="11"/>
      <c r="C1369" s="11"/>
      <c r="D1369" s="11"/>
      <c r="E1369" s="42"/>
    </row>
    <row r="1370" spans="1:5" ht="15.75">
      <c r="A1370" s="27"/>
      <c r="B1370" s="26"/>
      <c r="C1370" s="26"/>
      <c r="D1370" s="26"/>
      <c r="E1370" s="43"/>
    </row>
    <row r="1371" spans="1:5" ht="15.75">
      <c r="A1371" s="25"/>
      <c r="B1371" s="11"/>
      <c r="C1371" s="11"/>
      <c r="D1371" s="11"/>
      <c r="E1371" s="42"/>
    </row>
    <row r="1372" spans="1:5" ht="15.75">
      <c r="A1372" s="27"/>
      <c r="B1372" s="26"/>
      <c r="C1372" s="26"/>
      <c r="D1372" s="26"/>
      <c r="E1372" s="43"/>
    </row>
    <row r="1373" spans="1:5" ht="15.75">
      <c r="A1373" s="25"/>
      <c r="B1373" s="11"/>
      <c r="C1373" s="11"/>
      <c r="D1373" s="11"/>
      <c r="E1373" s="42"/>
    </row>
    <row r="1374" spans="1:5" ht="15.75">
      <c r="A1374" s="25"/>
      <c r="B1374" s="11"/>
      <c r="C1374" s="11"/>
      <c r="D1374" s="11"/>
      <c r="E1374" s="42"/>
    </row>
    <row r="1375" spans="1:5" ht="15.75">
      <c r="A1375" s="25"/>
      <c r="B1375" s="11"/>
      <c r="C1375" s="11"/>
      <c r="D1375" s="11"/>
      <c r="E1375" s="42"/>
    </row>
    <row r="1376" spans="1:5" ht="15.75">
      <c r="A1376" s="25"/>
      <c r="B1376" s="11"/>
      <c r="C1376" s="11"/>
      <c r="D1376" s="11"/>
      <c r="E1376" s="42"/>
    </row>
    <row r="1377" spans="1:5" ht="15.75">
      <c r="A1377" s="25"/>
      <c r="B1377" s="11"/>
      <c r="C1377" s="11"/>
      <c r="D1377" s="11"/>
      <c r="E1377" s="42"/>
    </row>
    <row r="1378" spans="1:5" ht="15.75">
      <c r="A1378" s="25"/>
      <c r="B1378" s="11"/>
      <c r="C1378" s="11"/>
      <c r="D1378" s="11"/>
      <c r="E1378" s="42"/>
    </row>
    <row r="1379" spans="1:5" ht="15.75">
      <c r="A1379" s="25"/>
      <c r="B1379" s="11"/>
      <c r="C1379" s="11"/>
      <c r="D1379" s="11"/>
      <c r="E1379" s="42"/>
    </row>
    <row r="1380" spans="1:5" ht="15.75">
      <c r="A1380" s="25"/>
      <c r="B1380" s="11"/>
      <c r="C1380" s="11"/>
      <c r="D1380" s="11"/>
      <c r="E1380" s="42"/>
    </row>
    <row r="1381" spans="1:5" ht="15.75">
      <c r="A1381" s="25"/>
      <c r="B1381" s="11"/>
      <c r="C1381" s="11"/>
      <c r="D1381" s="11"/>
      <c r="E1381" s="42"/>
    </row>
    <row r="1382" spans="1:5" ht="15.75">
      <c r="A1382" s="25"/>
      <c r="B1382" s="11"/>
      <c r="C1382" s="11"/>
      <c r="D1382" s="11"/>
      <c r="E1382" s="42"/>
    </row>
    <row r="1383" spans="1:5" ht="15.75">
      <c r="A1383" s="25"/>
      <c r="B1383" s="11"/>
      <c r="C1383" s="11"/>
      <c r="D1383" s="11"/>
      <c r="E1383" s="42"/>
    </row>
    <row r="1384" spans="1:5" ht="15.75">
      <c r="A1384" s="25"/>
      <c r="B1384" s="11"/>
      <c r="C1384" s="11"/>
      <c r="D1384" s="11"/>
      <c r="E1384" s="42"/>
    </row>
    <row r="1385" spans="1:5" ht="15.75">
      <c r="A1385" s="25"/>
      <c r="B1385" s="11"/>
      <c r="C1385" s="11"/>
      <c r="D1385" s="11"/>
      <c r="E1385" s="42"/>
    </row>
    <row r="1386" spans="1:5" ht="15.75">
      <c r="A1386" s="25"/>
      <c r="B1386" s="11"/>
      <c r="C1386" s="11"/>
      <c r="D1386" s="11"/>
      <c r="E1386" s="42"/>
    </row>
    <row r="1387" spans="1:5" ht="15.75">
      <c r="A1387" s="25"/>
      <c r="B1387" s="11"/>
      <c r="C1387" s="11"/>
      <c r="D1387" s="11"/>
      <c r="E1387" s="42"/>
    </row>
    <row r="1388" spans="1:5" ht="15.75">
      <c r="A1388" s="25"/>
      <c r="B1388" s="11"/>
      <c r="C1388" s="11"/>
      <c r="D1388" s="11"/>
      <c r="E1388" s="42"/>
    </row>
    <row r="1389" spans="1:5" ht="15.75">
      <c r="A1389" s="25"/>
      <c r="B1389" s="11"/>
      <c r="C1389" s="11"/>
      <c r="D1389" s="11"/>
      <c r="E1389" s="42"/>
    </row>
    <row r="1390" spans="1:5" ht="15.75">
      <c r="A1390" s="25"/>
      <c r="B1390" s="11"/>
      <c r="C1390" s="11"/>
      <c r="D1390" s="11"/>
      <c r="E1390" s="42"/>
    </row>
    <row r="1391" spans="1:5" ht="15.75">
      <c r="A1391" s="25"/>
      <c r="B1391" s="11"/>
      <c r="C1391" s="11"/>
      <c r="D1391" s="11"/>
      <c r="E1391" s="42"/>
    </row>
    <row r="1392" spans="1:5" ht="15.75">
      <c r="A1392" s="25"/>
      <c r="B1392" s="11"/>
      <c r="C1392" s="11"/>
      <c r="D1392" s="11"/>
      <c r="E1392" s="42"/>
    </row>
    <row r="1393" spans="1:5" ht="15.75">
      <c r="A1393" s="30"/>
      <c r="B1393" s="29"/>
      <c r="C1393" s="26"/>
      <c r="D1393" s="29"/>
      <c r="E1393" s="45"/>
    </row>
    <row r="1394" spans="1:5" ht="15.75">
      <c r="A1394" s="25"/>
      <c r="B1394" s="11"/>
      <c r="C1394" s="11"/>
      <c r="D1394" s="11"/>
      <c r="E1394" s="42"/>
    </row>
    <row r="1395" spans="1:5" ht="15.75">
      <c r="A1395" s="25"/>
      <c r="B1395" s="11"/>
      <c r="C1395" s="11"/>
      <c r="D1395" s="11"/>
      <c r="E1395" s="42"/>
    </row>
    <row r="1396" spans="1:5" ht="15.75">
      <c r="A1396" s="27"/>
      <c r="B1396" s="29"/>
      <c r="C1396" s="26"/>
      <c r="D1396" s="29"/>
      <c r="E1396" s="45"/>
    </row>
    <row r="1397" spans="1:5" ht="15.75">
      <c r="A1397" s="25"/>
      <c r="B1397" s="11"/>
      <c r="C1397" s="11"/>
      <c r="D1397" s="11"/>
      <c r="E1397" s="42"/>
    </row>
    <row r="1398" spans="1:5" ht="15.75">
      <c r="A1398" s="25"/>
      <c r="B1398" s="11"/>
      <c r="C1398" s="11"/>
      <c r="D1398" s="11"/>
      <c r="E1398" s="42"/>
    </row>
    <row r="1399" spans="1:5" ht="15.75">
      <c r="A1399" s="25"/>
      <c r="B1399" s="11"/>
      <c r="C1399" s="11"/>
      <c r="D1399" s="11"/>
      <c r="E1399" s="42"/>
    </row>
    <row r="1400" spans="1:5" ht="15.75">
      <c r="A1400" s="25"/>
      <c r="B1400" s="11"/>
      <c r="C1400" s="11"/>
      <c r="D1400" s="11"/>
      <c r="E1400" s="42"/>
    </row>
    <row r="1401" spans="1:5" ht="15.75">
      <c r="A1401" s="25"/>
      <c r="B1401" s="11"/>
      <c r="C1401" s="11"/>
      <c r="D1401" s="11"/>
      <c r="E1401" s="42"/>
    </row>
    <row r="1402" spans="1:5" ht="15.75">
      <c r="A1402" s="25"/>
      <c r="B1402" s="11"/>
      <c r="C1402" s="11"/>
      <c r="D1402" s="11"/>
      <c r="E1402" s="42"/>
    </row>
    <row r="1403" spans="1:5" ht="15.75">
      <c r="A1403" s="27"/>
      <c r="B1403" s="29"/>
      <c r="C1403" s="26"/>
      <c r="D1403" s="29"/>
      <c r="E1403" s="45"/>
    </row>
    <row r="1404" spans="1:5" ht="15.75">
      <c r="A1404" s="25"/>
      <c r="B1404" s="11"/>
      <c r="C1404" s="11"/>
      <c r="D1404" s="11"/>
      <c r="E1404" s="42"/>
    </row>
    <row r="1405" spans="1:5" ht="15.75">
      <c r="A1405" s="25"/>
      <c r="B1405" s="11"/>
      <c r="C1405" s="11"/>
      <c r="D1405" s="11"/>
      <c r="E1405" s="42"/>
    </row>
    <row r="1406" spans="1:5" ht="15.75">
      <c r="A1406" s="25"/>
      <c r="B1406" s="11"/>
      <c r="C1406" s="11"/>
      <c r="D1406" s="11"/>
      <c r="E1406" s="42"/>
    </row>
    <row r="1407" spans="1:5" ht="15.75">
      <c r="A1407" s="25"/>
      <c r="B1407" s="11"/>
      <c r="C1407" s="11"/>
      <c r="D1407" s="11"/>
      <c r="E1407" s="42"/>
    </row>
    <row r="1408" spans="1:5" ht="15.75">
      <c r="A1408" s="25"/>
      <c r="B1408" s="11"/>
      <c r="C1408" s="11"/>
      <c r="D1408" s="11"/>
      <c r="E1408" s="42"/>
    </row>
    <row r="1409" spans="1:5" ht="15.75">
      <c r="A1409" s="25"/>
      <c r="B1409" s="11"/>
      <c r="C1409" s="11"/>
      <c r="D1409" s="11"/>
      <c r="E1409" s="42"/>
    </row>
    <row r="1410" spans="1:5" ht="15.75">
      <c r="A1410" s="25"/>
      <c r="B1410" s="11"/>
      <c r="C1410" s="11"/>
      <c r="D1410" s="11"/>
      <c r="E1410" s="42"/>
    </row>
    <row r="1411" spans="1:5" ht="15.75">
      <c r="A1411" s="25"/>
      <c r="B1411" s="11"/>
      <c r="C1411" s="11"/>
      <c r="D1411" s="11"/>
      <c r="E1411" s="42"/>
    </row>
    <row r="1412" spans="1:5" ht="15.75">
      <c r="A1412" s="25"/>
      <c r="B1412" s="11"/>
      <c r="C1412" s="11"/>
      <c r="D1412" s="11"/>
      <c r="E1412" s="42"/>
    </row>
    <row r="1413" spans="1:5" ht="15.75">
      <c r="A1413" s="25"/>
      <c r="B1413" s="11"/>
      <c r="C1413" s="11"/>
      <c r="D1413" s="11"/>
      <c r="E1413" s="42"/>
    </row>
    <row r="1414" spans="1:5" ht="15.75">
      <c r="A1414" s="25"/>
      <c r="B1414" s="11"/>
      <c r="C1414" s="11"/>
      <c r="D1414" s="11"/>
      <c r="E1414" s="42"/>
    </row>
    <row r="1415" spans="1:5" ht="15.75">
      <c r="A1415" s="25"/>
      <c r="B1415" s="11"/>
      <c r="C1415" s="11"/>
      <c r="D1415" s="11"/>
      <c r="E1415" s="42"/>
    </row>
    <row r="1416" spans="1:5" ht="15.75">
      <c r="A1416" s="25"/>
      <c r="B1416" s="11"/>
      <c r="C1416" s="11"/>
      <c r="D1416" s="11"/>
      <c r="E1416" s="42"/>
    </row>
    <row r="1417" spans="1:5" ht="15.75">
      <c r="A1417" s="25"/>
      <c r="B1417" s="11"/>
      <c r="C1417" s="11"/>
      <c r="D1417" s="11"/>
      <c r="E1417" s="42"/>
    </row>
    <row r="1418" spans="1:5" ht="15.75">
      <c r="A1418" s="30"/>
      <c r="B1418" s="29"/>
      <c r="C1418" s="26"/>
      <c r="D1418" s="29"/>
      <c r="E1418" s="45"/>
    </row>
    <row r="1419" spans="1:5" ht="15.75">
      <c r="A1419" s="25"/>
      <c r="B1419" s="11"/>
      <c r="C1419" s="11"/>
      <c r="D1419" s="11"/>
      <c r="E1419" s="42"/>
    </row>
    <row r="1420" spans="1:5" ht="15.75">
      <c r="A1420" s="25"/>
      <c r="B1420" s="11"/>
      <c r="C1420" s="11"/>
      <c r="D1420" s="11"/>
      <c r="E1420" s="42"/>
    </row>
    <row r="1421" spans="1:5" ht="15.75">
      <c r="A1421" s="25"/>
      <c r="B1421" s="11"/>
      <c r="C1421" s="11"/>
      <c r="D1421" s="11"/>
      <c r="E1421" s="42"/>
    </row>
    <row r="1422" spans="1:5" ht="15.75">
      <c r="A1422" s="25"/>
      <c r="B1422" s="11"/>
      <c r="C1422" s="11"/>
      <c r="D1422" s="11"/>
      <c r="E1422" s="42"/>
    </row>
    <row r="1423" spans="1:5" ht="15.75">
      <c r="A1423" s="25"/>
      <c r="B1423" s="11"/>
      <c r="C1423" s="11"/>
      <c r="D1423" s="11"/>
      <c r="E1423" s="42"/>
    </row>
    <row r="1424" spans="1:5" ht="15.75">
      <c r="A1424" s="30"/>
      <c r="B1424" s="29"/>
      <c r="C1424" s="29"/>
      <c r="D1424" s="29"/>
      <c r="E1424" s="45"/>
    </row>
    <row r="1425" spans="1:5" ht="15.75">
      <c r="A1425" s="27"/>
      <c r="B1425" s="29"/>
      <c r="C1425" s="26"/>
      <c r="D1425" s="29"/>
      <c r="E1425" s="45"/>
    </row>
    <row r="1426" spans="1:5" ht="15.75">
      <c r="A1426" s="25"/>
      <c r="B1426" s="11"/>
      <c r="C1426" s="11"/>
      <c r="D1426" s="11"/>
      <c r="E1426" s="42"/>
    </row>
    <row r="1427" spans="1:5" ht="15.75">
      <c r="A1427" s="25"/>
      <c r="B1427" s="11"/>
      <c r="C1427" s="11"/>
      <c r="D1427" s="11"/>
      <c r="E1427" s="42"/>
    </row>
    <row r="1428" spans="1:5" ht="15.75">
      <c r="A1428" s="25"/>
      <c r="B1428" s="11"/>
      <c r="C1428" s="11"/>
      <c r="D1428" s="11"/>
      <c r="E1428" s="42"/>
    </row>
    <row r="1429" spans="1:5" ht="15.75">
      <c r="A1429" s="25"/>
      <c r="B1429" s="11"/>
      <c r="C1429" s="11"/>
      <c r="D1429" s="11"/>
      <c r="E1429" s="42"/>
    </row>
    <row r="1430" spans="1:5" ht="15.75">
      <c r="A1430" s="25"/>
      <c r="B1430" s="11"/>
      <c r="C1430" s="11"/>
      <c r="D1430" s="11"/>
      <c r="E1430" s="42"/>
    </row>
    <row r="1431" spans="1:5" ht="15.75">
      <c r="A1431" s="25"/>
      <c r="B1431" s="11"/>
      <c r="C1431" s="11"/>
      <c r="D1431" s="11"/>
      <c r="E1431" s="42"/>
    </row>
    <row r="1432" spans="1:5" ht="15.75">
      <c r="A1432" s="25"/>
      <c r="B1432" s="11"/>
      <c r="C1432" s="11"/>
      <c r="D1432" s="11"/>
      <c r="E1432" s="42"/>
    </row>
    <row r="1433" spans="1:5" ht="15.75">
      <c r="A1433" s="25"/>
      <c r="B1433" s="11"/>
      <c r="C1433" s="11"/>
      <c r="D1433" s="11"/>
      <c r="E1433" s="42"/>
    </row>
    <row r="1434" spans="1:5" ht="15.75">
      <c r="A1434" s="25"/>
      <c r="B1434" s="11"/>
      <c r="C1434" s="11"/>
      <c r="D1434" s="11"/>
      <c r="E1434" s="42"/>
    </row>
    <row r="1435" spans="1:5" ht="15.75">
      <c r="A1435" s="25"/>
      <c r="B1435" s="11"/>
      <c r="C1435" s="11"/>
      <c r="D1435" s="11"/>
      <c r="E1435" s="42"/>
    </row>
    <row r="1436" spans="1:5" ht="15.75">
      <c r="A1436" s="25"/>
      <c r="B1436" s="11"/>
      <c r="C1436" s="11"/>
      <c r="D1436" s="11"/>
      <c r="E1436" s="42"/>
    </row>
    <row r="1437" spans="1:5" ht="15.75">
      <c r="A1437" s="25"/>
      <c r="B1437" s="11"/>
      <c r="C1437" s="11"/>
      <c r="D1437" s="11"/>
      <c r="E1437" s="42"/>
    </row>
    <row r="1438" spans="1:5" ht="15.75">
      <c r="A1438" s="25"/>
      <c r="B1438" s="11"/>
      <c r="C1438" s="11"/>
      <c r="D1438" s="11"/>
      <c r="E1438" s="42"/>
    </row>
    <row r="1439" spans="1:5" ht="15.75">
      <c r="A1439" s="25"/>
      <c r="B1439" s="11"/>
      <c r="C1439" s="11"/>
      <c r="D1439" s="11"/>
      <c r="E1439" s="42"/>
    </row>
    <row r="1440" spans="1:5" ht="15.75">
      <c r="A1440" s="25"/>
      <c r="B1440" s="11"/>
      <c r="C1440" s="11"/>
      <c r="D1440" s="11"/>
      <c r="E1440" s="42"/>
    </row>
    <row r="1441" spans="1:5" ht="15.75">
      <c r="A1441" s="25"/>
      <c r="B1441" s="11"/>
      <c r="C1441" s="11"/>
      <c r="D1441" s="11"/>
      <c r="E1441" s="42"/>
    </row>
    <row r="1442" spans="1:5" ht="15.75">
      <c r="A1442" s="25"/>
      <c r="B1442" s="11"/>
      <c r="C1442" s="11"/>
      <c r="D1442" s="11"/>
      <c r="E1442" s="42"/>
    </row>
    <row r="1443" spans="1:5" ht="15.75">
      <c r="A1443" s="25"/>
      <c r="B1443" s="11"/>
      <c r="C1443" s="11"/>
      <c r="D1443" s="11"/>
      <c r="E1443" s="42"/>
    </row>
    <row r="1444" spans="1:5" ht="15.75">
      <c r="A1444" s="25"/>
      <c r="B1444" s="11"/>
      <c r="C1444" s="11"/>
      <c r="D1444" s="11"/>
      <c r="E1444" s="42"/>
    </row>
    <row r="1445" spans="1:5" ht="15.75">
      <c r="A1445" s="25"/>
      <c r="B1445" s="11"/>
      <c r="C1445" s="11"/>
      <c r="D1445" s="11"/>
      <c r="E1445" s="42"/>
    </row>
    <row r="1446" spans="1:5" ht="15.75">
      <c r="A1446" s="25"/>
      <c r="B1446" s="11"/>
      <c r="C1446" s="11"/>
      <c r="D1446" s="11"/>
      <c r="E1446" s="42"/>
    </row>
    <row r="1447" spans="1:5" ht="15.75">
      <c r="A1447" s="25"/>
      <c r="B1447" s="11"/>
      <c r="C1447" s="11"/>
      <c r="D1447" s="11"/>
      <c r="E1447" s="42"/>
    </row>
    <row r="1448" spans="1:5" ht="15.75">
      <c r="A1448" s="25"/>
      <c r="B1448" s="11"/>
      <c r="C1448" s="11"/>
      <c r="D1448" s="11"/>
      <c r="E1448" s="42"/>
    </row>
    <row r="1449" spans="1:5" ht="15.75">
      <c r="A1449" s="25"/>
      <c r="B1449" s="11"/>
      <c r="C1449" s="11"/>
      <c r="D1449" s="11"/>
      <c r="E1449" s="42"/>
    </row>
    <row r="1450" spans="1:5" ht="15.75">
      <c r="A1450" s="25"/>
      <c r="B1450" s="11"/>
      <c r="C1450" s="11"/>
      <c r="D1450" s="11"/>
      <c r="E1450" s="42"/>
    </row>
    <row r="1451" spans="1:5" ht="15.75">
      <c r="A1451" s="30"/>
      <c r="B1451" s="26"/>
      <c r="C1451" s="26"/>
      <c r="D1451" s="29"/>
      <c r="E1451" s="43"/>
    </row>
    <row r="1452" spans="1:5" ht="15.75">
      <c r="A1452" s="25"/>
      <c r="B1452" s="11"/>
      <c r="C1452" s="11"/>
      <c r="D1452" s="11"/>
      <c r="E1452" s="42"/>
    </row>
    <row r="1453" spans="1:5" ht="15.75">
      <c r="A1453" s="25"/>
      <c r="B1453" s="11"/>
      <c r="C1453" s="11"/>
      <c r="D1453" s="11"/>
      <c r="E1453" s="42"/>
    </row>
    <row r="1454" spans="1:5" ht="15.75">
      <c r="A1454" s="25"/>
      <c r="B1454" s="11"/>
      <c r="C1454" s="11"/>
      <c r="D1454" s="11"/>
      <c r="E1454" s="42"/>
    </row>
    <row r="1455" spans="1:5" ht="15.75">
      <c r="A1455" s="25"/>
      <c r="B1455" s="11"/>
      <c r="C1455" s="11"/>
      <c r="D1455" s="11"/>
      <c r="E1455" s="42"/>
    </row>
    <row r="1456" spans="1:5" ht="15.75">
      <c r="A1456" s="25"/>
      <c r="B1456" s="11"/>
      <c r="C1456" s="11"/>
      <c r="D1456" s="11"/>
      <c r="E1456" s="42"/>
    </row>
    <row r="1457" spans="1:5" ht="15.75">
      <c r="A1457" s="25"/>
      <c r="B1457" s="11"/>
      <c r="C1457" s="11"/>
      <c r="D1457" s="11"/>
      <c r="E1457" s="42"/>
    </row>
    <row r="1458" spans="1:5" ht="15.75">
      <c r="A1458" s="25"/>
      <c r="B1458" s="11"/>
      <c r="C1458" s="11"/>
      <c r="D1458" s="11"/>
      <c r="E1458" s="42"/>
    </row>
    <row r="1459" spans="1:5" ht="15.75">
      <c r="A1459" s="25"/>
      <c r="B1459" s="11"/>
      <c r="C1459" s="11"/>
      <c r="D1459" s="11"/>
      <c r="E1459" s="42"/>
    </row>
    <row r="1460" spans="1:5" ht="15.75">
      <c r="A1460" s="25"/>
      <c r="B1460" s="11"/>
      <c r="C1460" s="11"/>
      <c r="D1460" s="11"/>
      <c r="E1460" s="42"/>
    </row>
    <row r="1461" spans="1:5" ht="15.75">
      <c r="A1461" s="25"/>
      <c r="B1461" s="11"/>
      <c r="C1461" s="11"/>
      <c r="D1461" s="11"/>
      <c r="E1461" s="42"/>
    </row>
    <row r="1462" spans="1:5" ht="15.75">
      <c r="A1462" s="25"/>
      <c r="B1462" s="11"/>
      <c r="C1462" s="11"/>
      <c r="D1462" s="11"/>
      <c r="E1462" s="42"/>
    </row>
    <row r="1463" spans="1:5" ht="15.75">
      <c r="A1463" s="25"/>
      <c r="B1463" s="11"/>
      <c r="C1463" s="11"/>
      <c r="D1463" s="11"/>
      <c r="E1463" s="42"/>
    </row>
    <row r="1464" spans="1:5" ht="15.75">
      <c r="A1464" s="30"/>
      <c r="B1464" s="29"/>
      <c r="C1464" s="29"/>
      <c r="D1464" s="29"/>
      <c r="E1464" s="45"/>
    </row>
    <row r="1465" spans="1:5" ht="15.75">
      <c r="A1465" s="30"/>
      <c r="B1465" s="29"/>
      <c r="C1465" s="26"/>
      <c r="D1465" s="29"/>
      <c r="E1465" s="45"/>
    </row>
    <row r="1466" spans="1:5" ht="15.75">
      <c r="A1466" s="25"/>
      <c r="B1466" s="11"/>
      <c r="C1466" s="11"/>
      <c r="D1466" s="11"/>
      <c r="E1466" s="42"/>
    </row>
    <row r="1467" spans="1:5" ht="15.75">
      <c r="A1467" s="27"/>
      <c r="B1467" s="29"/>
      <c r="C1467" s="26"/>
      <c r="D1467" s="29"/>
      <c r="E1467" s="45"/>
    </row>
    <row r="1468" spans="1:5" ht="15.75">
      <c r="A1468" s="27"/>
      <c r="B1468" s="26"/>
      <c r="C1468" s="26"/>
      <c r="D1468" s="26"/>
      <c r="E1468" s="43"/>
    </row>
    <row r="1469" spans="1:5" ht="15.75">
      <c r="A1469" s="25"/>
      <c r="B1469" s="11"/>
      <c r="C1469" s="11"/>
      <c r="D1469" s="11"/>
      <c r="E1469" s="42"/>
    </row>
    <row r="1470" spans="1:5" ht="15.75">
      <c r="A1470" s="25"/>
      <c r="B1470" s="11"/>
      <c r="C1470" s="11"/>
      <c r="D1470" s="11"/>
      <c r="E1470" s="42"/>
    </row>
    <row r="1471" spans="1:5" ht="15.75">
      <c r="A1471" s="27"/>
      <c r="B1471" s="29"/>
      <c r="C1471" s="29"/>
      <c r="D1471" s="29"/>
      <c r="E1471" s="45"/>
    </row>
    <row r="1472" spans="1:5" ht="15.75">
      <c r="A1472" s="27"/>
      <c r="B1472" s="29"/>
      <c r="C1472" s="26"/>
      <c r="D1472" s="29"/>
      <c r="E1472" s="45"/>
    </row>
    <row r="1473" spans="1:5" ht="15.75">
      <c r="A1473" s="30"/>
      <c r="B1473" s="29"/>
      <c r="C1473" s="26"/>
      <c r="D1473" s="29"/>
      <c r="E1473" s="45"/>
    </row>
    <row r="1474" spans="1:5" ht="15.75">
      <c r="A1474" s="25"/>
      <c r="B1474" s="11"/>
      <c r="C1474" s="11"/>
      <c r="D1474" s="11"/>
      <c r="E1474" s="42"/>
    </row>
    <row r="1475" spans="1:5" ht="15.75">
      <c r="A1475" s="27"/>
      <c r="B1475" s="26"/>
      <c r="C1475" s="26"/>
      <c r="D1475" s="26"/>
      <c r="E1475" s="43"/>
    </row>
    <row r="1476" spans="1:5" ht="15.75">
      <c r="A1476" s="25"/>
      <c r="B1476" s="11"/>
      <c r="C1476" s="11"/>
      <c r="D1476" s="11"/>
      <c r="E1476" s="42"/>
    </row>
    <row r="1477" spans="1:5" ht="15.75">
      <c r="A1477" s="25"/>
      <c r="B1477" s="11"/>
      <c r="C1477" s="11"/>
      <c r="D1477" s="11"/>
      <c r="E1477" s="42"/>
    </row>
    <row r="1478" spans="1:5" ht="15.75">
      <c r="A1478" s="25"/>
      <c r="B1478" s="11"/>
      <c r="C1478" s="11"/>
      <c r="D1478" s="11"/>
      <c r="E1478" s="42"/>
    </row>
    <row r="1479" spans="1:5" ht="15.75">
      <c r="A1479" s="25"/>
      <c r="B1479" s="11"/>
      <c r="C1479" s="11"/>
      <c r="D1479" s="11"/>
      <c r="E1479" s="42"/>
    </row>
    <row r="1480" spans="1:5" ht="15.75">
      <c r="A1480" s="25"/>
      <c r="B1480" s="11"/>
      <c r="C1480" s="11"/>
      <c r="D1480" s="11"/>
      <c r="E1480" s="42"/>
    </row>
    <row r="1481" spans="1:5" ht="15.75">
      <c r="A1481" s="25"/>
      <c r="B1481" s="11"/>
      <c r="C1481" s="11"/>
      <c r="D1481" s="11"/>
      <c r="E1481" s="42"/>
    </row>
    <row r="1482" spans="1:5" ht="15.75">
      <c r="A1482" s="25"/>
      <c r="B1482" s="11"/>
      <c r="C1482" s="11"/>
      <c r="D1482" s="11"/>
      <c r="E1482" s="42"/>
    </row>
    <row r="1483" spans="1:5" ht="15.75">
      <c r="A1483" s="25"/>
      <c r="B1483" s="11"/>
      <c r="C1483" s="11"/>
      <c r="D1483" s="11"/>
      <c r="E1483" s="42"/>
    </row>
    <row r="1484" spans="1:5" ht="15.75">
      <c r="A1484" s="25"/>
      <c r="B1484" s="11"/>
      <c r="C1484" s="11"/>
      <c r="D1484" s="11"/>
      <c r="E1484" s="42"/>
    </row>
    <row r="1485" spans="1:5" ht="15.75">
      <c r="A1485" s="25"/>
      <c r="B1485" s="11"/>
      <c r="C1485" s="11"/>
      <c r="D1485" s="11"/>
      <c r="E1485" s="42"/>
    </row>
    <row r="1486" spans="1:5" ht="15.75">
      <c r="A1486" s="25"/>
      <c r="B1486" s="11"/>
      <c r="C1486" s="11"/>
      <c r="D1486" s="11"/>
      <c r="E1486" s="42"/>
    </row>
    <row r="1487" spans="1:5" ht="15.75">
      <c r="A1487" s="25"/>
      <c r="B1487" s="11"/>
      <c r="C1487" s="11"/>
      <c r="D1487" s="11"/>
      <c r="E1487" s="42"/>
    </row>
    <row r="1488" spans="1:5" ht="15.75">
      <c r="A1488" s="25"/>
      <c r="B1488" s="11"/>
      <c r="C1488" s="11"/>
      <c r="D1488" s="11"/>
      <c r="E1488" s="42"/>
    </row>
    <row r="1489" spans="1:5" ht="15.75">
      <c r="A1489" s="25"/>
      <c r="B1489" s="11"/>
      <c r="C1489" s="11"/>
      <c r="D1489" s="11"/>
      <c r="E1489" s="42"/>
    </row>
    <row r="1490" spans="1:5" ht="15.75">
      <c r="A1490" s="25"/>
      <c r="B1490" s="11"/>
      <c r="C1490" s="11"/>
      <c r="D1490" s="11"/>
      <c r="E1490" s="42"/>
    </row>
    <row r="1491" spans="1:5" ht="15.75">
      <c r="A1491" s="25"/>
      <c r="B1491" s="11"/>
      <c r="C1491" s="11"/>
      <c r="D1491" s="11"/>
      <c r="E1491" s="42"/>
    </row>
    <row r="1492" spans="1:5" ht="15.75">
      <c r="A1492" s="25"/>
      <c r="B1492" s="11"/>
      <c r="C1492" s="11"/>
      <c r="D1492" s="11"/>
      <c r="E1492" s="42"/>
    </row>
    <row r="1493" spans="1:5" ht="15.75">
      <c r="A1493" s="25"/>
      <c r="B1493" s="11"/>
      <c r="C1493" s="11"/>
      <c r="D1493" s="11"/>
      <c r="E1493" s="42"/>
    </row>
    <row r="1494" spans="1:5" ht="15.75">
      <c r="A1494" s="25"/>
      <c r="B1494" s="11"/>
      <c r="C1494" s="11"/>
      <c r="D1494" s="11"/>
      <c r="E1494" s="42"/>
    </row>
    <row r="1495" spans="1:5" ht="15.75">
      <c r="A1495" s="25"/>
      <c r="B1495" s="11"/>
      <c r="C1495" s="11"/>
      <c r="D1495" s="11"/>
      <c r="E1495" s="42"/>
    </row>
    <row r="1496" spans="1:5" ht="15.75">
      <c r="A1496" s="25"/>
      <c r="B1496" s="11"/>
      <c r="C1496" s="11"/>
      <c r="D1496" s="11"/>
      <c r="E1496" s="42"/>
    </row>
    <row r="1497" spans="1:5" ht="15.75">
      <c r="A1497" s="25"/>
      <c r="B1497" s="11"/>
      <c r="C1497" s="11"/>
      <c r="D1497" s="11"/>
      <c r="E1497" s="42"/>
    </row>
    <row r="1498" spans="1:5" ht="15.75">
      <c r="A1498" s="25"/>
      <c r="B1498" s="11"/>
      <c r="C1498" s="11"/>
      <c r="D1498" s="11"/>
      <c r="E1498" s="42"/>
    </row>
    <row r="1499" spans="1:5" ht="15.75">
      <c r="A1499" s="25"/>
      <c r="B1499" s="11"/>
      <c r="C1499" s="11"/>
      <c r="D1499" s="11"/>
      <c r="E1499" s="42"/>
    </row>
    <row r="1500" spans="1:5" ht="15.75">
      <c r="A1500" s="25"/>
      <c r="B1500" s="11"/>
      <c r="C1500" s="11"/>
      <c r="D1500" s="11"/>
      <c r="E1500" s="42"/>
    </row>
    <row r="1501" spans="1:5" ht="15.75">
      <c r="A1501" s="25"/>
      <c r="B1501" s="11"/>
      <c r="C1501" s="11"/>
      <c r="D1501" s="11"/>
      <c r="E1501" s="42"/>
    </row>
    <row r="1502" spans="1:5" ht="15.75">
      <c r="A1502" s="25"/>
      <c r="B1502" s="11"/>
      <c r="C1502" s="11"/>
      <c r="D1502" s="11"/>
      <c r="E1502" s="42"/>
    </row>
    <row r="1503" spans="1:5" ht="15.75">
      <c r="A1503" s="25"/>
      <c r="B1503" s="11"/>
      <c r="C1503" s="11"/>
      <c r="D1503" s="11"/>
      <c r="E1503" s="42"/>
    </row>
    <row r="1504" spans="1:5" ht="15.75">
      <c r="A1504" s="25"/>
      <c r="B1504" s="11"/>
      <c r="C1504" s="11"/>
      <c r="D1504" s="11"/>
      <c r="E1504" s="42"/>
    </row>
    <row r="1505" spans="1:5" ht="15.75">
      <c r="A1505" s="25"/>
      <c r="B1505" s="11"/>
      <c r="C1505" s="11"/>
      <c r="D1505" s="11"/>
      <c r="E1505" s="42"/>
    </row>
    <row r="1506" spans="1:5" ht="15.75">
      <c r="A1506" s="25"/>
      <c r="B1506" s="11"/>
      <c r="C1506" s="11"/>
      <c r="D1506" s="11"/>
      <c r="E1506" s="42"/>
    </row>
    <row r="1507" spans="1:5" ht="15.75">
      <c r="A1507" s="25"/>
      <c r="B1507" s="11"/>
      <c r="C1507" s="11"/>
      <c r="D1507" s="11"/>
      <c r="E1507" s="42"/>
    </row>
    <row r="1508" spans="1:5" ht="15.75">
      <c r="A1508" s="25"/>
      <c r="B1508" s="11"/>
      <c r="C1508" s="11"/>
      <c r="D1508" s="11"/>
      <c r="E1508" s="42"/>
    </row>
    <row r="1509" spans="1:5" ht="15.75">
      <c r="A1509" s="25"/>
      <c r="B1509" s="11"/>
      <c r="C1509" s="11"/>
      <c r="D1509" s="11"/>
      <c r="E1509" s="42"/>
    </row>
    <row r="1510" spans="1:5" ht="15.75">
      <c r="A1510" s="25"/>
      <c r="B1510" s="11"/>
      <c r="C1510" s="11"/>
      <c r="D1510" s="11"/>
      <c r="E1510" s="42"/>
    </row>
    <row r="1511" spans="1:5" ht="15.75">
      <c r="A1511" s="25"/>
      <c r="B1511" s="11"/>
      <c r="C1511" s="11"/>
      <c r="D1511" s="11"/>
      <c r="E1511" s="42"/>
    </row>
    <row r="1512" spans="1:5" ht="15.75">
      <c r="A1512" s="25"/>
      <c r="B1512" s="11"/>
      <c r="C1512" s="11"/>
      <c r="D1512" s="11"/>
      <c r="E1512" s="42"/>
    </row>
    <row r="1513" spans="1:5" ht="15.75">
      <c r="A1513" s="25"/>
      <c r="B1513" s="11"/>
      <c r="C1513" s="11"/>
      <c r="D1513" s="11"/>
      <c r="E1513" s="42"/>
    </row>
    <row r="1514" spans="1:5" ht="15.75">
      <c r="A1514" s="25"/>
      <c r="B1514" s="11"/>
      <c r="C1514" s="11"/>
      <c r="D1514" s="11"/>
      <c r="E1514" s="42"/>
    </row>
    <row r="1515" spans="1:5" ht="15.75">
      <c r="A1515" s="25"/>
      <c r="B1515" s="11"/>
      <c r="C1515" s="11"/>
      <c r="D1515" s="11"/>
      <c r="E1515" s="42"/>
    </row>
    <row r="1516" spans="1:5" ht="15.75">
      <c r="A1516" s="25"/>
      <c r="B1516" s="11"/>
      <c r="C1516" s="11"/>
      <c r="D1516" s="11"/>
      <c r="E1516" s="42"/>
    </row>
    <row r="1517" spans="1:5" ht="15.75">
      <c r="A1517" s="25"/>
      <c r="B1517" s="11"/>
      <c r="C1517" s="11"/>
      <c r="D1517" s="11"/>
      <c r="E1517" s="42"/>
    </row>
    <row r="1518" spans="1:5" ht="15.75">
      <c r="A1518" s="25"/>
      <c r="B1518" s="11"/>
      <c r="C1518" s="11"/>
      <c r="D1518" s="11"/>
      <c r="E1518" s="42"/>
    </row>
    <row r="1519" spans="1:5" ht="15.75">
      <c r="A1519" s="25"/>
      <c r="B1519" s="11"/>
      <c r="C1519" s="11"/>
      <c r="D1519" s="11"/>
      <c r="E1519" s="42"/>
    </row>
    <row r="1520" spans="1:5" ht="15.75">
      <c r="A1520" s="25"/>
      <c r="B1520" s="11"/>
      <c r="C1520" s="11"/>
      <c r="D1520" s="11"/>
      <c r="E1520" s="42"/>
    </row>
    <row r="1521" spans="1:5" ht="15.75">
      <c r="A1521" s="25"/>
      <c r="B1521" s="11"/>
      <c r="C1521" s="11"/>
      <c r="D1521" s="11"/>
      <c r="E1521" s="42"/>
    </row>
    <row r="1522" spans="1:5" ht="15.75">
      <c r="A1522" s="25"/>
      <c r="B1522" s="11"/>
      <c r="C1522" s="11"/>
      <c r="D1522" s="11"/>
      <c r="E1522" s="42"/>
    </row>
    <row r="1523" spans="1:5" ht="15.75">
      <c r="A1523" s="25"/>
      <c r="B1523" s="11"/>
      <c r="C1523" s="11"/>
      <c r="D1523" s="11"/>
      <c r="E1523" s="42"/>
    </row>
    <row r="1524" spans="1:5" ht="15.75">
      <c r="A1524" s="25"/>
      <c r="B1524" s="11"/>
      <c r="C1524" s="11"/>
      <c r="D1524" s="11"/>
      <c r="E1524" s="42"/>
    </row>
    <row r="1525" spans="1:5" ht="15.75">
      <c r="A1525" s="25"/>
      <c r="B1525" s="11"/>
      <c r="C1525" s="11"/>
      <c r="D1525" s="11"/>
      <c r="E1525" s="42"/>
    </row>
    <row r="1526" spans="1:5" ht="15.75">
      <c r="A1526" s="25"/>
      <c r="B1526" s="11"/>
      <c r="C1526" s="11"/>
      <c r="D1526" s="11"/>
      <c r="E1526" s="42"/>
    </row>
    <row r="1527" spans="1:5" ht="15.75">
      <c r="A1527" s="25"/>
      <c r="B1527" s="11"/>
      <c r="C1527" s="11"/>
      <c r="D1527" s="11"/>
      <c r="E1527" s="42"/>
    </row>
    <row r="1528" spans="1:5" ht="15.75">
      <c r="A1528" s="25"/>
      <c r="B1528" s="11"/>
      <c r="C1528" s="11"/>
      <c r="D1528" s="11"/>
      <c r="E1528" s="42"/>
    </row>
    <row r="1529" spans="1:5" ht="15.75">
      <c r="A1529" s="25"/>
      <c r="B1529" s="11"/>
      <c r="C1529" s="11"/>
      <c r="D1529" s="11"/>
      <c r="E1529" s="42"/>
    </row>
    <row r="1530" spans="1:5" ht="15.75">
      <c r="A1530" s="25"/>
      <c r="B1530" s="11"/>
      <c r="C1530" s="11"/>
      <c r="D1530" s="11"/>
      <c r="E1530" s="42"/>
    </row>
    <row r="1531" spans="1:5" ht="15.75">
      <c r="A1531" s="25"/>
      <c r="B1531" s="11"/>
      <c r="C1531" s="11"/>
      <c r="D1531" s="11"/>
      <c r="E1531" s="42"/>
    </row>
    <row r="1532" spans="1:5" ht="15.75">
      <c r="A1532" s="25"/>
      <c r="B1532" s="11"/>
      <c r="C1532" s="11"/>
      <c r="D1532" s="11"/>
      <c r="E1532" s="42"/>
    </row>
    <row r="1533" spans="1:5" ht="15.75">
      <c r="A1533" s="25"/>
      <c r="B1533" s="11"/>
      <c r="C1533" s="11"/>
      <c r="D1533" s="11"/>
      <c r="E1533" s="42"/>
    </row>
    <row r="1534" spans="1:5" ht="15.75">
      <c r="A1534" s="25"/>
      <c r="B1534" s="11"/>
      <c r="C1534" s="11"/>
      <c r="D1534" s="11"/>
      <c r="E1534" s="42"/>
    </row>
    <row r="1535" spans="1:5" ht="15.75">
      <c r="A1535" s="25"/>
      <c r="B1535" s="11"/>
      <c r="C1535" s="11"/>
      <c r="D1535" s="11"/>
      <c r="E1535" s="42"/>
    </row>
    <row r="1536" spans="1:5" ht="15.75">
      <c r="A1536" s="30"/>
      <c r="B1536" s="29"/>
      <c r="C1536" s="29"/>
      <c r="D1536" s="29"/>
      <c r="E1536" s="45"/>
    </row>
    <row r="1537" spans="1:5" ht="15.75">
      <c r="A1537" s="25"/>
      <c r="B1537" s="11"/>
      <c r="C1537" s="11"/>
      <c r="D1537" s="11"/>
      <c r="E1537" s="42"/>
    </row>
    <row r="1538" spans="1:5" ht="15.75">
      <c r="A1538" s="25"/>
      <c r="B1538" s="11"/>
      <c r="C1538" s="11"/>
      <c r="D1538" s="11"/>
      <c r="E1538" s="42"/>
    </row>
    <row r="1539" spans="1:5" ht="15.75">
      <c r="A1539" s="25"/>
      <c r="B1539" s="11"/>
      <c r="C1539" s="11"/>
      <c r="D1539" s="11"/>
      <c r="E1539" s="42"/>
    </row>
    <row r="1540" spans="1:5" ht="15.75">
      <c r="A1540" s="25"/>
      <c r="B1540" s="11"/>
      <c r="C1540" s="11"/>
      <c r="D1540" s="11"/>
      <c r="E1540" s="42"/>
    </row>
    <row r="1541" spans="1:5" ht="15.75">
      <c r="A1541" s="27"/>
      <c r="B1541" s="26"/>
      <c r="C1541" s="26"/>
      <c r="D1541" s="26"/>
      <c r="E1541" s="43"/>
    </row>
    <row r="1542" spans="1:5" ht="15.75">
      <c r="A1542" s="25"/>
      <c r="B1542" s="11"/>
      <c r="C1542" s="11"/>
      <c r="D1542" s="11"/>
      <c r="E1542" s="42"/>
    </row>
    <row r="1543" spans="1:5" ht="15.75">
      <c r="A1543" s="25"/>
      <c r="B1543" s="11"/>
      <c r="C1543" s="11"/>
      <c r="D1543" s="11"/>
      <c r="E1543" s="42"/>
    </row>
    <row r="1544" spans="1:5" ht="15.75">
      <c r="A1544" s="25"/>
      <c r="B1544" s="11"/>
      <c r="C1544" s="11"/>
      <c r="D1544" s="11"/>
      <c r="E1544" s="42"/>
    </row>
    <row r="1545" spans="1:5" ht="15.75">
      <c r="A1545" s="25"/>
      <c r="B1545" s="11"/>
      <c r="C1545" s="11"/>
      <c r="D1545" s="11"/>
      <c r="E1545" s="42"/>
    </row>
    <row r="1546" spans="1:5" ht="15.75">
      <c r="A1546" s="25"/>
      <c r="B1546" s="11"/>
      <c r="C1546" s="11"/>
      <c r="D1546" s="11"/>
      <c r="E1546" s="42"/>
    </row>
    <row r="1547" spans="1:5" ht="15.75">
      <c r="A1547" s="25"/>
      <c r="B1547" s="11"/>
      <c r="C1547" s="11"/>
      <c r="D1547" s="11"/>
      <c r="E1547" s="42"/>
    </row>
    <row r="1548" spans="1:5" ht="15.75">
      <c r="A1548" s="25"/>
      <c r="B1548" s="11"/>
      <c r="C1548" s="11"/>
      <c r="D1548" s="11"/>
      <c r="E1548" s="42"/>
    </row>
    <row r="1549" spans="1:5" ht="15.75">
      <c r="A1549" s="25"/>
      <c r="B1549" s="11"/>
      <c r="C1549" s="11"/>
      <c r="D1549" s="11"/>
      <c r="E1549" s="42"/>
    </row>
    <row r="1550" spans="1:5" ht="15.75">
      <c r="A1550" s="25"/>
      <c r="B1550" s="11"/>
      <c r="C1550" s="11"/>
      <c r="D1550" s="11"/>
      <c r="E1550" s="42"/>
    </row>
    <row r="1551" spans="1:5" ht="15.75">
      <c r="A1551" s="25"/>
      <c r="B1551" s="11"/>
      <c r="C1551" s="11"/>
      <c r="D1551" s="11"/>
      <c r="E1551" s="42"/>
    </row>
    <row r="1552" spans="1:5" ht="15.75">
      <c r="A1552" s="25"/>
      <c r="B1552" s="11"/>
      <c r="C1552" s="11"/>
      <c r="D1552" s="11"/>
      <c r="E1552" s="42"/>
    </row>
    <row r="1553" spans="1:5" ht="15.75">
      <c r="A1553" s="27"/>
      <c r="B1553" s="26"/>
      <c r="C1553" s="26"/>
      <c r="D1553" s="29"/>
      <c r="E1553" s="43"/>
    </row>
    <row r="1554" spans="1:5" ht="15.75">
      <c r="A1554" s="27"/>
      <c r="B1554" s="26"/>
      <c r="C1554" s="26"/>
      <c r="D1554" s="29"/>
      <c r="E1554" s="43"/>
    </row>
    <row r="1555" spans="1:5" ht="15.75">
      <c r="A1555" s="25"/>
      <c r="B1555" s="11"/>
      <c r="C1555" s="11"/>
      <c r="D1555" s="11"/>
      <c r="E1555" s="42"/>
    </row>
    <row r="1556" spans="1:5" ht="15.75">
      <c r="A1556" s="25"/>
      <c r="B1556" s="11"/>
      <c r="C1556" s="11"/>
      <c r="D1556" s="11"/>
      <c r="E1556" s="42"/>
    </row>
    <row r="1557" spans="1:5" ht="15.75">
      <c r="A1557" s="25"/>
      <c r="B1557" s="11"/>
      <c r="C1557" s="11"/>
      <c r="D1557" s="11"/>
      <c r="E1557" s="42"/>
    </row>
    <row r="1558" spans="1:5" ht="15.75">
      <c r="A1558" s="25"/>
      <c r="B1558" s="11"/>
      <c r="C1558" s="11"/>
      <c r="D1558" s="11"/>
      <c r="E1558" s="42"/>
    </row>
    <row r="1559" spans="1:5" ht="15.75">
      <c r="A1559" s="25"/>
      <c r="B1559" s="11"/>
      <c r="C1559" s="11"/>
      <c r="D1559" s="11"/>
      <c r="E1559" s="42"/>
    </row>
    <row r="1560" spans="1:5" ht="15.75">
      <c r="A1560" s="25"/>
      <c r="B1560" s="11"/>
      <c r="C1560" s="11"/>
      <c r="D1560" s="11"/>
      <c r="E1560" s="42"/>
    </row>
    <row r="1561" spans="1:5" ht="15.75">
      <c r="A1561" s="25"/>
      <c r="B1561" s="11"/>
      <c r="C1561" s="11"/>
      <c r="D1561" s="11"/>
      <c r="E1561" s="42"/>
    </row>
    <row r="1562" spans="1:5" ht="15.75">
      <c r="A1562" s="25"/>
      <c r="B1562" s="11"/>
      <c r="C1562" s="11"/>
      <c r="D1562" s="11"/>
      <c r="E1562" s="42"/>
    </row>
    <row r="1563" spans="1:5" ht="15.75">
      <c r="A1563" s="25"/>
      <c r="B1563" s="11"/>
      <c r="C1563" s="11"/>
      <c r="D1563" s="11"/>
      <c r="E1563" s="42"/>
    </row>
    <row r="1564" spans="1:5" ht="15.75">
      <c r="A1564" s="25"/>
      <c r="B1564" s="11"/>
      <c r="C1564" s="11"/>
      <c r="D1564" s="11"/>
      <c r="E1564" s="42"/>
    </row>
    <row r="1565" spans="1:5" ht="15.75">
      <c r="A1565" s="25"/>
      <c r="B1565" s="11"/>
      <c r="C1565" s="11"/>
      <c r="D1565" s="11"/>
      <c r="E1565" s="42"/>
    </row>
    <row r="1566" spans="1:5" ht="15.75">
      <c r="A1566" s="25"/>
      <c r="B1566" s="11"/>
      <c r="C1566" s="11"/>
      <c r="D1566" s="11"/>
      <c r="E1566" s="42"/>
    </row>
    <row r="1567" spans="1:5" ht="15.75">
      <c r="A1567" s="25"/>
      <c r="B1567" s="11"/>
      <c r="C1567" s="11"/>
      <c r="D1567" s="11"/>
      <c r="E1567" s="42"/>
    </row>
    <row r="1568" spans="1:5" ht="15.75">
      <c r="A1568" s="25"/>
      <c r="B1568" s="11"/>
      <c r="C1568" s="11"/>
      <c r="D1568" s="11"/>
      <c r="E1568" s="42"/>
    </row>
    <row r="1569" spans="1:5" ht="15.75">
      <c r="A1569" s="25"/>
      <c r="B1569" s="11"/>
      <c r="C1569" s="11"/>
      <c r="D1569" s="11"/>
      <c r="E1569" s="42"/>
    </row>
    <row r="1570" spans="1:5" ht="15.75">
      <c r="A1570" s="25"/>
      <c r="B1570" s="11"/>
      <c r="C1570" s="11"/>
      <c r="D1570" s="11"/>
      <c r="E1570" s="42"/>
    </row>
    <row r="1571" spans="1:5" ht="15.75">
      <c r="A1571" s="25"/>
      <c r="B1571" s="11"/>
      <c r="C1571" s="11"/>
      <c r="D1571" s="11"/>
      <c r="E1571" s="42"/>
    </row>
    <row r="1572" spans="1:5" ht="15.75">
      <c r="A1572" s="25"/>
      <c r="B1572" s="11"/>
      <c r="C1572" s="11"/>
      <c r="D1572" s="11"/>
      <c r="E1572" s="42"/>
    </row>
    <row r="1573" spans="1:5" ht="15.75">
      <c r="A1573" s="25"/>
      <c r="B1573" s="11"/>
      <c r="C1573" s="11"/>
      <c r="D1573" s="11"/>
      <c r="E1573" s="42"/>
    </row>
    <row r="1574" spans="1:5" ht="15.75">
      <c r="A1574" s="25"/>
      <c r="B1574" s="11"/>
      <c r="C1574" s="11"/>
      <c r="D1574" s="11"/>
      <c r="E1574" s="42"/>
    </row>
    <row r="1575" spans="1:5" ht="15.75">
      <c r="A1575" s="25"/>
      <c r="B1575" s="11"/>
      <c r="C1575" s="11"/>
      <c r="D1575" s="11"/>
      <c r="E1575" s="42"/>
    </row>
    <row r="1576" spans="1:5" ht="15.75">
      <c r="A1576" s="25"/>
      <c r="B1576" s="11"/>
      <c r="C1576" s="11"/>
      <c r="D1576" s="11"/>
      <c r="E1576" s="42"/>
    </row>
    <row r="1577" spans="1:5" ht="15.75">
      <c r="A1577" s="25"/>
      <c r="B1577" s="11"/>
      <c r="C1577" s="11"/>
      <c r="D1577" s="11"/>
      <c r="E1577" s="42"/>
    </row>
    <row r="1578" spans="1:5" ht="15.75">
      <c r="A1578" s="25"/>
      <c r="B1578" s="11"/>
      <c r="C1578" s="11"/>
      <c r="D1578" s="11"/>
      <c r="E1578" s="42"/>
    </row>
    <row r="1579" spans="1:5" ht="15.75">
      <c r="A1579" s="25"/>
      <c r="B1579" s="11"/>
      <c r="C1579" s="11"/>
      <c r="D1579" s="11"/>
      <c r="E1579" s="42"/>
    </row>
    <row r="1580" spans="1:5" ht="15.75">
      <c r="A1580" s="25"/>
      <c r="B1580" s="11"/>
      <c r="C1580" s="11"/>
      <c r="D1580" s="11"/>
      <c r="E1580" s="42"/>
    </row>
    <row r="1581" spans="1:5" ht="15.75">
      <c r="A1581" s="25"/>
      <c r="B1581" s="11"/>
      <c r="C1581" s="11"/>
      <c r="D1581" s="11"/>
      <c r="E1581" s="42"/>
    </row>
    <row r="1582" spans="1:5" ht="15.75">
      <c r="A1582" s="27"/>
      <c r="B1582" s="26"/>
      <c r="C1582" s="26"/>
      <c r="D1582" s="26"/>
      <c r="E1582" s="43"/>
    </row>
    <row r="1583" spans="1:5" ht="15.75">
      <c r="A1583" s="25"/>
      <c r="B1583" s="11"/>
      <c r="C1583" s="11"/>
      <c r="D1583" s="11"/>
      <c r="E1583" s="42"/>
    </row>
    <row r="1584" spans="1:5" ht="15.75">
      <c r="A1584" s="25"/>
      <c r="B1584" s="11"/>
      <c r="C1584" s="11"/>
      <c r="D1584" s="11"/>
      <c r="E1584" s="42"/>
    </row>
    <row r="1585" spans="1:5" ht="15.75">
      <c r="A1585" s="25"/>
      <c r="B1585" s="11"/>
      <c r="C1585" s="11"/>
      <c r="D1585" s="11"/>
      <c r="E1585" s="42"/>
    </row>
    <row r="1586" spans="1:5" ht="15.75">
      <c r="A1586" s="25"/>
      <c r="B1586" s="11"/>
      <c r="C1586" s="11"/>
      <c r="D1586" s="11"/>
      <c r="E1586" s="42"/>
    </row>
    <row r="1587" spans="1:5" ht="15.75">
      <c r="A1587" s="25"/>
      <c r="B1587" s="11"/>
      <c r="C1587" s="11"/>
      <c r="D1587" s="11"/>
      <c r="E1587" s="42"/>
    </row>
    <row r="1588" spans="1:5" ht="15.75">
      <c r="A1588" s="25"/>
      <c r="B1588" s="11"/>
      <c r="C1588" s="11"/>
      <c r="D1588" s="11"/>
      <c r="E1588" s="42"/>
    </row>
    <row r="1589" spans="1:5" ht="15.75">
      <c r="A1589" s="25"/>
      <c r="B1589" s="11"/>
      <c r="C1589" s="11"/>
      <c r="D1589" s="11"/>
      <c r="E1589" s="42"/>
    </row>
    <row r="1590" spans="1:5" ht="15.75">
      <c r="A1590" s="25"/>
      <c r="B1590" s="11"/>
      <c r="C1590" s="11"/>
      <c r="D1590" s="11"/>
      <c r="E1590" s="42"/>
    </row>
    <row r="1591" spans="1:5" ht="15.75">
      <c r="A1591" s="25"/>
      <c r="B1591" s="11"/>
      <c r="C1591" s="11"/>
      <c r="D1591" s="234"/>
      <c r="E1591" s="42"/>
    </row>
    <row r="1592" spans="1:5" ht="15.75">
      <c r="A1592" s="25"/>
      <c r="B1592" s="11"/>
      <c r="C1592" s="11"/>
      <c r="D1592" s="234"/>
      <c r="E1592" s="42"/>
    </row>
    <row r="1593" spans="1:5" ht="15.75">
      <c r="A1593" s="25"/>
      <c r="B1593" s="11"/>
      <c r="C1593" s="11"/>
      <c r="D1593" s="11"/>
      <c r="E1593" s="42"/>
    </row>
    <row r="1594" spans="1:5" ht="15.75">
      <c r="A1594" s="25"/>
      <c r="B1594" s="11"/>
      <c r="C1594" s="11"/>
      <c r="D1594" s="234"/>
      <c r="E1594" s="42"/>
    </row>
    <row r="1595" spans="1:5" ht="15.75">
      <c r="A1595" s="25"/>
      <c r="B1595" s="11"/>
      <c r="C1595" s="11"/>
      <c r="D1595" s="11"/>
      <c r="E1595" s="42"/>
    </row>
    <row r="1596" spans="1:5" ht="15.75">
      <c r="A1596" s="25"/>
      <c r="B1596" s="11"/>
      <c r="C1596" s="11"/>
      <c r="D1596" s="11"/>
      <c r="E1596" s="42"/>
    </row>
    <row r="1597" spans="1:5" ht="15.75">
      <c r="A1597" s="25"/>
      <c r="B1597" s="11"/>
      <c r="C1597" s="11"/>
      <c r="D1597" s="11"/>
      <c r="E1597" s="42"/>
    </row>
    <row r="1598" spans="1:5" ht="15.75">
      <c r="A1598" s="25"/>
      <c r="B1598" s="11"/>
      <c r="C1598" s="11"/>
      <c r="D1598" s="11"/>
      <c r="E1598" s="42"/>
    </row>
    <row r="1599" spans="1:5" ht="15.75">
      <c r="A1599" s="27"/>
      <c r="B1599" s="29"/>
      <c r="C1599" s="26"/>
      <c r="D1599" s="29"/>
      <c r="E1599" s="45"/>
    </row>
    <row r="1600" spans="1:5" ht="15.75">
      <c r="A1600" s="25"/>
      <c r="B1600" s="11"/>
      <c r="C1600" s="11"/>
      <c r="D1600" s="11"/>
      <c r="E1600" s="42"/>
    </row>
    <row r="1601" spans="1:5" ht="15.75">
      <c r="A1601" s="25"/>
      <c r="B1601" s="11"/>
      <c r="C1601" s="11"/>
      <c r="D1601" s="11"/>
      <c r="E1601" s="42"/>
    </row>
    <row r="1602" spans="1:5" ht="15.75">
      <c r="A1602" s="25"/>
      <c r="B1602" s="11"/>
      <c r="C1602" s="11"/>
      <c r="D1602" s="11"/>
      <c r="E1602" s="42"/>
    </row>
    <row r="1603" spans="1:5" ht="15.75">
      <c r="A1603" s="25"/>
      <c r="B1603" s="11"/>
      <c r="C1603" s="11"/>
      <c r="D1603" s="11"/>
      <c r="E1603" s="42"/>
    </row>
    <row r="1604" spans="1:5" ht="15.75">
      <c r="A1604" s="25"/>
      <c r="B1604" s="11"/>
      <c r="C1604" s="11"/>
      <c r="D1604" s="11"/>
      <c r="E1604" s="42"/>
    </row>
    <row r="1605" spans="1:5" ht="15.75">
      <c r="A1605" s="25"/>
      <c r="B1605" s="11"/>
      <c r="C1605" s="11"/>
      <c r="D1605" s="11"/>
      <c r="E1605" s="42"/>
    </row>
    <row r="1606" spans="1:5" ht="15.75">
      <c r="A1606" s="31"/>
      <c r="B1606" s="11"/>
      <c r="C1606" s="11"/>
      <c r="D1606" s="11"/>
      <c r="E1606" s="42"/>
    </row>
    <row r="1607" spans="1:5" ht="15.75">
      <c r="A1607" s="25"/>
      <c r="B1607" s="11"/>
      <c r="C1607" s="11"/>
      <c r="D1607" s="11"/>
      <c r="E1607" s="42"/>
    </row>
    <row r="1608" spans="1:5" ht="15.75">
      <c r="A1608" s="25"/>
      <c r="B1608" s="11"/>
      <c r="C1608" s="11"/>
      <c r="D1608" s="11"/>
      <c r="E1608" s="42"/>
    </row>
    <row r="1609" spans="1:5" ht="15.75">
      <c r="A1609" s="25"/>
      <c r="B1609" s="11"/>
      <c r="C1609" s="11"/>
      <c r="D1609" s="11"/>
      <c r="E1609" s="42"/>
    </row>
    <row r="1610" spans="1:5" ht="15.75">
      <c r="A1610" s="25"/>
      <c r="B1610" s="11"/>
      <c r="C1610" s="11"/>
      <c r="D1610" s="11"/>
      <c r="E1610" s="42"/>
    </row>
    <row r="1611" spans="1:5" ht="15.75">
      <c r="A1611" s="25"/>
      <c r="B1611" s="11"/>
      <c r="C1611" s="11"/>
      <c r="D1611" s="11"/>
      <c r="E1611" s="42"/>
    </row>
    <row r="1612" spans="1:5" ht="15.75">
      <c r="A1612" s="25"/>
      <c r="B1612" s="11"/>
      <c r="C1612" s="11"/>
      <c r="D1612" s="11"/>
      <c r="E1612" s="42"/>
    </row>
    <row r="1613" spans="1:5" ht="15.75">
      <c r="A1613" s="25"/>
      <c r="B1613" s="11"/>
      <c r="C1613" s="11"/>
      <c r="D1613" s="11"/>
      <c r="E1613" s="42"/>
    </row>
    <row r="1614" spans="1:5" ht="15.75">
      <c r="A1614" s="25"/>
      <c r="B1614" s="11"/>
      <c r="C1614" s="11"/>
      <c r="D1614" s="11"/>
      <c r="E1614" s="42"/>
    </row>
    <row r="1615" spans="1:5" ht="15.75">
      <c r="A1615" s="25"/>
      <c r="B1615" s="11"/>
      <c r="C1615" s="11"/>
      <c r="D1615" s="11"/>
      <c r="E1615" s="42"/>
    </row>
    <row r="1616" spans="1:5" ht="15.75">
      <c r="A1616" s="25"/>
      <c r="B1616" s="11"/>
      <c r="C1616" s="11"/>
      <c r="D1616" s="11"/>
      <c r="E1616" s="42"/>
    </row>
    <row r="1617" spans="1:5" ht="15.75">
      <c r="A1617" s="25"/>
      <c r="B1617" s="11"/>
      <c r="C1617" s="11"/>
      <c r="D1617" s="11"/>
      <c r="E1617" s="42"/>
    </row>
    <row r="1618" spans="1:5" ht="15.75">
      <c r="A1618" s="25"/>
      <c r="B1618" s="11"/>
      <c r="C1618" s="11"/>
      <c r="D1618" s="11"/>
      <c r="E1618" s="42"/>
    </row>
    <row r="1619" spans="1:5" ht="15.75">
      <c r="A1619" s="25"/>
      <c r="B1619" s="11"/>
      <c r="C1619" s="11"/>
      <c r="D1619" s="11"/>
      <c r="E1619" s="42"/>
    </row>
    <row r="1620" spans="1:5" ht="15.75">
      <c r="A1620" s="25"/>
      <c r="B1620" s="11"/>
      <c r="C1620" s="11"/>
      <c r="D1620" s="11"/>
      <c r="E1620" s="42"/>
    </row>
    <row r="1621" spans="1:5" ht="15.75">
      <c r="A1621" s="25"/>
      <c r="B1621" s="11"/>
      <c r="C1621" s="11"/>
      <c r="D1621" s="11"/>
      <c r="E1621" s="42"/>
    </row>
    <row r="1622" spans="1:5" ht="15.75">
      <c r="A1622" s="25"/>
      <c r="B1622" s="11"/>
      <c r="C1622" s="11"/>
      <c r="D1622" s="11"/>
      <c r="E1622" s="42"/>
    </row>
    <row r="1623" spans="1:5" ht="15.75">
      <c r="A1623" s="25"/>
      <c r="B1623" s="11"/>
      <c r="C1623" s="11"/>
      <c r="D1623" s="11"/>
      <c r="E1623" s="42"/>
    </row>
    <row r="1624" spans="1:5" ht="15.75">
      <c r="A1624" s="25"/>
      <c r="B1624" s="11"/>
      <c r="C1624" s="11"/>
      <c r="D1624" s="11"/>
      <c r="E1624" s="42"/>
    </row>
    <row r="1625" spans="1:5" ht="15.75">
      <c r="A1625" s="25"/>
      <c r="B1625" s="11"/>
      <c r="C1625" s="11"/>
      <c r="D1625" s="11"/>
      <c r="E1625" s="42"/>
    </row>
    <row r="1626" spans="1:5" ht="15.75">
      <c r="A1626" s="25"/>
      <c r="B1626" s="11"/>
      <c r="C1626" s="11"/>
      <c r="D1626" s="11"/>
      <c r="E1626" s="42"/>
    </row>
    <row r="1627" spans="1:5" ht="15.75">
      <c r="A1627" s="25"/>
      <c r="B1627" s="11"/>
      <c r="C1627" s="11"/>
      <c r="D1627" s="11"/>
      <c r="E1627" s="42"/>
    </row>
    <row r="1628" spans="1:5" ht="15.75">
      <c r="A1628" s="25"/>
      <c r="B1628" s="11"/>
      <c r="C1628" s="11"/>
      <c r="D1628" s="11"/>
      <c r="E1628" s="42"/>
    </row>
    <row r="1629" spans="1:5" ht="15.75">
      <c r="A1629" s="31"/>
      <c r="B1629" s="11"/>
      <c r="C1629" s="11"/>
      <c r="D1629" s="11"/>
      <c r="E1629" s="42"/>
    </row>
    <row r="1630" spans="1:5" ht="15.75">
      <c r="A1630" s="25"/>
      <c r="B1630" s="11"/>
      <c r="C1630" s="11"/>
      <c r="D1630" s="11"/>
      <c r="E1630" s="42"/>
    </row>
    <row r="1631" spans="1:5" ht="15.75">
      <c r="A1631" s="25"/>
      <c r="B1631" s="11"/>
      <c r="C1631" s="11"/>
      <c r="D1631" s="11"/>
      <c r="E1631" s="42"/>
    </row>
    <row r="1632" spans="1:5" ht="15.75">
      <c r="A1632" s="25"/>
      <c r="B1632" s="11"/>
      <c r="C1632" s="11"/>
      <c r="D1632" s="11"/>
      <c r="E1632" s="42"/>
    </row>
    <row r="1633" spans="1:5" ht="15.75">
      <c r="A1633" s="25"/>
      <c r="B1633" s="11"/>
      <c r="C1633" s="11"/>
      <c r="D1633" s="11"/>
      <c r="E1633" s="42"/>
    </row>
    <row r="1634" spans="1:5" ht="15.75">
      <c r="A1634" s="25"/>
      <c r="B1634" s="11"/>
      <c r="C1634" s="11"/>
      <c r="D1634" s="11"/>
      <c r="E1634" s="42"/>
    </row>
    <row r="1635" spans="1:5" ht="15.75">
      <c r="A1635" s="25"/>
      <c r="B1635" s="11"/>
      <c r="C1635" s="11"/>
      <c r="D1635" s="11"/>
      <c r="E1635" s="42"/>
    </row>
    <row r="1636" spans="1:5" ht="15.75">
      <c r="A1636" s="25"/>
      <c r="B1636" s="11"/>
      <c r="C1636" s="11"/>
      <c r="D1636" s="11"/>
      <c r="E1636" s="42"/>
    </row>
    <row r="1637" spans="1:5" ht="15.75">
      <c r="A1637" s="25"/>
      <c r="B1637" s="11"/>
      <c r="C1637" s="11"/>
      <c r="D1637" s="11"/>
      <c r="E1637" s="42"/>
    </row>
    <row r="1638" spans="1:5" ht="15.75">
      <c r="A1638" s="25"/>
      <c r="B1638" s="11"/>
      <c r="C1638" s="11"/>
      <c r="D1638" s="11"/>
      <c r="E1638" s="42"/>
    </row>
    <row r="1639" spans="1:5" ht="15.75">
      <c r="A1639" s="32"/>
      <c r="B1639" s="11"/>
      <c r="C1639" s="11"/>
      <c r="D1639" s="11"/>
      <c r="E1639" s="42"/>
    </row>
    <row r="1640" spans="1:5" ht="15.75">
      <c r="A1640" s="6"/>
      <c r="B1640" s="11"/>
      <c r="C1640" s="11"/>
      <c r="D1640" s="11"/>
      <c r="E1640" s="42"/>
    </row>
    <row r="1641" spans="1:5" ht="15.75">
      <c r="A1641" s="6"/>
      <c r="B1641" s="11"/>
      <c r="C1641" s="11"/>
      <c r="D1641" s="11"/>
      <c r="E1641" s="42"/>
    </row>
    <row r="1642" spans="1:5" ht="15.75">
      <c r="A1642" s="6"/>
      <c r="B1642" s="11"/>
      <c r="C1642" s="11"/>
      <c r="D1642" s="11"/>
      <c r="E1642" s="42"/>
    </row>
    <row r="1643" spans="1:5" ht="15.75">
      <c r="A1643" s="6"/>
      <c r="B1643" s="11"/>
      <c r="C1643" s="11"/>
      <c r="D1643" s="11"/>
      <c r="E1643" s="42"/>
    </row>
    <row r="1644" spans="1:5" ht="15.75">
      <c r="A1644" s="15"/>
      <c r="B1644" s="16"/>
      <c r="C1644" s="17"/>
      <c r="D1644" s="16"/>
      <c r="E1644" s="46"/>
    </row>
    <row r="1645" spans="1:5" ht="15">
      <c r="A1645" s="33"/>
      <c r="B1645" s="34"/>
      <c r="C1645" s="34"/>
      <c r="D1645" s="34"/>
      <c r="E1645" s="47"/>
    </row>
    <row r="1646" spans="1:5" ht="15">
      <c r="A1646" s="33"/>
      <c r="B1646" s="34"/>
      <c r="C1646" s="34"/>
      <c r="D1646" s="34"/>
      <c r="E1646" s="47"/>
    </row>
    <row r="1647" spans="1:5" ht="15">
      <c r="A1647" s="33"/>
      <c r="B1647" s="34"/>
      <c r="C1647" s="34"/>
      <c r="D1647" s="34"/>
      <c r="E1647" s="47"/>
    </row>
    <row r="1648" spans="1:5" ht="15">
      <c r="A1648" s="33"/>
      <c r="B1648" s="34"/>
      <c r="C1648" s="34"/>
      <c r="D1648" s="34"/>
      <c r="E1648" s="47"/>
    </row>
    <row r="1649" spans="1:5" ht="15">
      <c r="A1649" s="33"/>
      <c r="B1649" s="34"/>
      <c r="C1649" s="34"/>
      <c r="D1649" s="34"/>
      <c r="E1649" s="47"/>
    </row>
    <row r="1650" spans="1:5" ht="15">
      <c r="A1650" s="33"/>
      <c r="B1650" s="34"/>
      <c r="C1650" s="34"/>
      <c r="D1650" s="34"/>
      <c r="E1650" s="47"/>
    </row>
    <row r="1651" spans="1:5" ht="15">
      <c r="A1651" s="33"/>
      <c r="B1651" s="34"/>
      <c r="C1651" s="34"/>
      <c r="D1651" s="34"/>
      <c r="E1651" s="47"/>
    </row>
    <row r="1652" spans="1:5" ht="15">
      <c r="A1652" s="33"/>
      <c r="B1652" s="34"/>
      <c r="C1652" s="34"/>
      <c r="D1652" s="34"/>
      <c r="E1652" s="47"/>
    </row>
    <row r="1653" spans="1:5" ht="15">
      <c r="A1653" s="33"/>
      <c r="B1653" s="34"/>
      <c r="C1653" s="34"/>
      <c r="D1653" s="34"/>
      <c r="E1653" s="47"/>
    </row>
    <row r="1654" spans="1:5" ht="15">
      <c r="A1654" s="33"/>
      <c r="B1654" s="34"/>
      <c r="C1654" s="34"/>
      <c r="D1654" s="34"/>
      <c r="E1654" s="47"/>
    </row>
    <row r="1655" spans="1:5" ht="15">
      <c r="A1655" s="33"/>
      <c r="B1655" s="34"/>
      <c r="C1655" s="34"/>
      <c r="D1655" s="34"/>
      <c r="E1655" s="47"/>
    </row>
    <row r="1656" spans="1:5" ht="15">
      <c r="A1656" s="33"/>
      <c r="B1656" s="34"/>
      <c r="C1656" s="34"/>
      <c r="D1656" s="34"/>
      <c r="E1656" s="47"/>
    </row>
    <row r="1657" spans="1:5" ht="15">
      <c r="A1657" s="33"/>
      <c r="B1657" s="34"/>
      <c r="C1657" s="34"/>
      <c r="D1657" s="34"/>
      <c r="E1657" s="47"/>
    </row>
    <row r="1658" spans="1:5" ht="15">
      <c r="A1658" s="33"/>
      <c r="B1658" s="34"/>
      <c r="C1658" s="34"/>
      <c r="D1658" s="34"/>
      <c r="E1658" s="47"/>
    </row>
    <row r="1659" spans="1:5" ht="15">
      <c r="A1659" s="33"/>
      <c r="B1659" s="34"/>
      <c r="C1659" s="34"/>
      <c r="D1659" s="34"/>
      <c r="E1659" s="47"/>
    </row>
    <row r="1660" spans="1:5" ht="15">
      <c r="A1660" s="33"/>
      <c r="B1660" s="34"/>
      <c r="C1660" s="34"/>
      <c r="D1660" s="34"/>
      <c r="E1660" s="47"/>
    </row>
    <row r="1661" spans="1:5" ht="15">
      <c r="A1661" s="33"/>
      <c r="B1661" s="34"/>
      <c r="C1661" s="34"/>
      <c r="D1661" s="34"/>
      <c r="E1661" s="47"/>
    </row>
    <row r="1662" spans="1:5" ht="15">
      <c r="A1662" s="33"/>
      <c r="B1662" s="34"/>
      <c r="C1662" s="34"/>
      <c r="D1662" s="34"/>
      <c r="E1662" s="47"/>
    </row>
    <row r="1663" spans="1:5" ht="15">
      <c r="A1663" s="33"/>
      <c r="B1663" s="34"/>
      <c r="C1663" s="34"/>
      <c r="D1663" s="34"/>
      <c r="E1663" s="47"/>
    </row>
    <row r="1664" spans="1:5" ht="15">
      <c r="A1664" s="33"/>
      <c r="B1664" s="34"/>
      <c r="C1664" s="34"/>
      <c r="D1664" s="34"/>
      <c r="E1664" s="47"/>
    </row>
    <row r="1665" spans="1:5" ht="15">
      <c r="A1665" s="33"/>
      <c r="B1665" s="34"/>
      <c r="C1665" s="34"/>
      <c r="D1665" s="34"/>
      <c r="E1665" s="47"/>
    </row>
    <row r="1666" spans="1:5" ht="15">
      <c r="A1666" s="33"/>
      <c r="B1666" s="34"/>
      <c r="C1666" s="34"/>
      <c r="D1666" s="34"/>
      <c r="E1666" s="47"/>
    </row>
    <row r="1667" spans="1:5" ht="15">
      <c r="A1667" s="33"/>
      <c r="B1667" s="34"/>
      <c r="C1667" s="34"/>
      <c r="D1667" s="34"/>
      <c r="E1667" s="47"/>
    </row>
    <row r="1668" spans="1:5" ht="15">
      <c r="A1668" s="33"/>
      <c r="B1668" s="34"/>
      <c r="C1668" s="34"/>
      <c r="D1668" s="34"/>
      <c r="E1668" s="47"/>
    </row>
    <row r="1669" spans="1:5" ht="15">
      <c r="A1669" s="33"/>
      <c r="B1669" s="34"/>
      <c r="C1669" s="34"/>
      <c r="D1669" s="34"/>
      <c r="E1669" s="47"/>
    </row>
    <row r="1670" spans="1:5" ht="15">
      <c r="A1670" s="33"/>
      <c r="B1670" s="34"/>
      <c r="C1670" s="34"/>
      <c r="D1670" s="34"/>
      <c r="E1670" s="47"/>
    </row>
    <row r="1671" spans="1:5" ht="15">
      <c r="A1671" s="33"/>
      <c r="B1671" s="34"/>
      <c r="C1671" s="34"/>
      <c r="D1671" s="34"/>
      <c r="E1671" s="47"/>
    </row>
    <row r="1672" spans="1:5" ht="15">
      <c r="A1672" s="33"/>
      <c r="B1672" s="34"/>
      <c r="C1672" s="34"/>
      <c r="D1672" s="34"/>
      <c r="E1672" s="47"/>
    </row>
    <row r="1673" spans="1:5" ht="15">
      <c r="A1673" s="33"/>
      <c r="B1673" s="34"/>
      <c r="C1673" s="34"/>
      <c r="D1673" s="34"/>
      <c r="E1673" s="47"/>
    </row>
    <row r="1674" spans="1:5" ht="15">
      <c r="A1674" s="33"/>
      <c r="B1674" s="34"/>
      <c r="C1674" s="34"/>
      <c r="D1674" s="34"/>
      <c r="E1674" s="47"/>
    </row>
    <row r="1675" spans="1:5" ht="15">
      <c r="A1675" s="33"/>
      <c r="B1675" s="34"/>
      <c r="C1675" s="34"/>
      <c r="D1675" s="34"/>
      <c r="E1675" s="47"/>
    </row>
    <row r="1676" spans="1:5" ht="15">
      <c r="A1676" s="33"/>
      <c r="B1676" s="34"/>
      <c r="C1676" s="34"/>
      <c r="D1676" s="34"/>
      <c r="E1676" s="47"/>
    </row>
    <row r="1677" spans="1:5" ht="15">
      <c r="A1677" s="33"/>
      <c r="B1677" s="34"/>
      <c r="C1677" s="34"/>
      <c r="D1677" s="34"/>
      <c r="E1677" s="47"/>
    </row>
    <row r="1678" spans="1:5" ht="15">
      <c r="A1678" s="33"/>
      <c r="B1678" s="34"/>
      <c r="C1678" s="34"/>
      <c r="D1678" s="34"/>
      <c r="E1678" s="47"/>
    </row>
    <row r="1679" spans="1:5" ht="15">
      <c r="A1679" s="33"/>
      <c r="B1679" s="34"/>
      <c r="C1679" s="34"/>
      <c r="D1679" s="34"/>
      <c r="E1679" s="47"/>
    </row>
    <row r="1680" spans="1:5" ht="15">
      <c r="A1680" s="33"/>
      <c r="B1680" s="34"/>
      <c r="C1680" s="34"/>
      <c r="D1680" s="34"/>
      <c r="E1680" s="47"/>
    </row>
    <row r="1681" spans="1:5" ht="15">
      <c r="A1681" s="33"/>
      <c r="B1681" s="34"/>
      <c r="C1681" s="34"/>
      <c r="D1681" s="34"/>
      <c r="E1681" s="47"/>
    </row>
    <row r="1682" spans="1:5" ht="15">
      <c r="A1682" s="33"/>
      <c r="B1682" s="34"/>
      <c r="C1682" s="34"/>
      <c r="D1682" s="34"/>
      <c r="E1682" s="47"/>
    </row>
    <row r="1683" spans="1:5" ht="15">
      <c r="A1683" s="33"/>
      <c r="B1683" s="34"/>
      <c r="C1683" s="34"/>
      <c r="D1683" s="34"/>
      <c r="E1683" s="47"/>
    </row>
    <row r="1684" spans="1:5" ht="15">
      <c r="A1684" s="33"/>
      <c r="B1684" s="34"/>
      <c r="C1684" s="34"/>
      <c r="D1684" s="34"/>
      <c r="E1684" s="47"/>
    </row>
    <row r="1685" spans="1:5" ht="15">
      <c r="A1685" s="33"/>
      <c r="B1685" s="34"/>
      <c r="C1685" s="34"/>
      <c r="D1685" s="34"/>
      <c r="E1685" s="47"/>
    </row>
    <row r="1686" spans="1:5" ht="15">
      <c r="A1686" s="33"/>
      <c r="B1686" s="34"/>
      <c r="C1686" s="34"/>
      <c r="D1686" s="34"/>
      <c r="E1686" s="47"/>
    </row>
    <row r="1687" spans="1:5" ht="15">
      <c r="A1687" s="33"/>
      <c r="B1687" s="34"/>
      <c r="C1687" s="34"/>
      <c r="D1687" s="34"/>
      <c r="E1687" s="47"/>
    </row>
    <row r="1688" spans="1:5" ht="15">
      <c r="A1688" s="33"/>
      <c r="B1688" s="34"/>
      <c r="C1688" s="34"/>
      <c r="D1688" s="34"/>
      <c r="E1688" s="47"/>
    </row>
    <row r="1689" spans="1:5" ht="15">
      <c r="A1689" s="33"/>
      <c r="B1689" s="34"/>
      <c r="C1689" s="34"/>
      <c r="D1689" s="34"/>
      <c r="E1689" s="47"/>
    </row>
    <row r="1690" spans="1:5" ht="15">
      <c r="A1690" s="33"/>
      <c r="B1690" s="34"/>
      <c r="C1690" s="34"/>
      <c r="D1690" s="34"/>
      <c r="E1690" s="47"/>
    </row>
    <row r="1691" spans="1:5" ht="15">
      <c r="A1691" s="33"/>
      <c r="B1691" s="34"/>
      <c r="C1691" s="34"/>
      <c r="D1691" s="34"/>
      <c r="E1691" s="47"/>
    </row>
    <row r="1692" spans="1:5" ht="15">
      <c r="A1692" s="33"/>
      <c r="B1692" s="34"/>
      <c r="C1692" s="34"/>
      <c r="D1692" s="34"/>
      <c r="E1692" s="47"/>
    </row>
    <row r="1693" spans="1:5" ht="15">
      <c r="A1693" s="33"/>
      <c r="B1693" s="34"/>
      <c r="C1693" s="34"/>
      <c r="D1693" s="34"/>
      <c r="E1693" s="47"/>
    </row>
    <row r="1694" spans="1:5" ht="15">
      <c r="A1694" s="33"/>
      <c r="B1694" s="34"/>
      <c r="C1694" s="34"/>
      <c r="D1694" s="34"/>
      <c r="E1694" s="47"/>
    </row>
    <row r="1695" spans="1:5" ht="15">
      <c r="A1695" s="33"/>
      <c r="B1695" s="34"/>
      <c r="C1695" s="34"/>
      <c r="D1695" s="34"/>
      <c r="E1695" s="47"/>
    </row>
    <row r="1696" spans="1:5" ht="15">
      <c r="A1696" s="33"/>
      <c r="B1696" s="34"/>
      <c r="C1696" s="34"/>
      <c r="D1696" s="34"/>
      <c r="E1696" s="47"/>
    </row>
    <row r="1697" spans="1:5" ht="15">
      <c r="A1697" s="33"/>
      <c r="B1697" s="34"/>
      <c r="C1697" s="34"/>
      <c r="D1697" s="34"/>
      <c r="E1697" s="47"/>
    </row>
    <row r="1698" spans="1:5" ht="15">
      <c r="A1698" s="33"/>
      <c r="B1698" s="34"/>
      <c r="C1698" s="34"/>
      <c r="D1698" s="34"/>
      <c r="E1698" s="47"/>
    </row>
    <row r="1699" spans="1:5" ht="15">
      <c r="A1699" s="33"/>
      <c r="B1699" s="34"/>
      <c r="C1699" s="34"/>
      <c r="D1699" s="34"/>
      <c r="E1699" s="47"/>
    </row>
    <row r="1700" spans="1:5" ht="15">
      <c r="A1700" s="33"/>
      <c r="B1700" s="34"/>
      <c r="C1700" s="34"/>
      <c r="D1700" s="34"/>
      <c r="E1700" s="47"/>
    </row>
    <row r="1701" spans="1:5" ht="15">
      <c r="A1701" s="33"/>
      <c r="B1701" s="34"/>
      <c r="C1701" s="34"/>
      <c r="D1701" s="34"/>
      <c r="E1701" s="47"/>
    </row>
    <row r="1702" spans="1:5" ht="15">
      <c r="A1702" s="33"/>
      <c r="B1702" s="34"/>
      <c r="C1702" s="34"/>
      <c r="D1702" s="34"/>
      <c r="E1702" s="47"/>
    </row>
    <row r="1703" spans="1:5" ht="15">
      <c r="A1703" s="33"/>
      <c r="B1703" s="34"/>
      <c r="C1703" s="34"/>
      <c r="D1703" s="34"/>
      <c r="E1703" s="47"/>
    </row>
    <row r="1704" spans="1:5" ht="15">
      <c r="A1704" s="33"/>
      <c r="B1704" s="34"/>
      <c r="C1704" s="34"/>
      <c r="D1704" s="34"/>
      <c r="E1704" s="47"/>
    </row>
    <row r="1705" spans="1:5" ht="15">
      <c r="A1705" s="33"/>
      <c r="B1705" s="34"/>
      <c r="C1705" s="34"/>
      <c r="D1705" s="34"/>
      <c r="E1705" s="47"/>
    </row>
    <row r="1706" spans="1:5" ht="15">
      <c r="A1706" s="33"/>
      <c r="B1706" s="34"/>
      <c r="C1706" s="34"/>
      <c r="D1706" s="34"/>
      <c r="E1706" s="47"/>
    </row>
    <row r="1707" spans="1:5" ht="15">
      <c r="A1707" s="33"/>
      <c r="B1707" s="34"/>
      <c r="C1707" s="34"/>
      <c r="D1707" s="34"/>
      <c r="E1707" s="47"/>
    </row>
    <row r="1708" spans="1:5" ht="15">
      <c r="A1708" s="33"/>
      <c r="B1708" s="34"/>
      <c r="C1708" s="34"/>
      <c r="D1708" s="34"/>
      <c r="E1708" s="47"/>
    </row>
    <row r="1709" spans="1:5" ht="15">
      <c r="A1709" s="33"/>
      <c r="B1709" s="34"/>
      <c r="C1709" s="34"/>
      <c r="D1709" s="34"/>
      <c r="E1709" s="47"/>
    </row>
    <row r="1710" spans="1:5" ht="15">
      <c r="A1710" s="33"/>
      <c r="B1710" s="34"/>
      <c r="C1710" s="34"/>
      <c r="D1710" s="34"/>
      <c r="E1710" s="47"/>
    </row>
    <row r="1711" spans="1:5" ht="15">
      <c r="A1711" s="33"/>
      <c r="B1711" s="34"/>
      <c r="C1711" s="34"/>
      <c r="D1711" s="34"/>
      <c r="E1711" s="47"/>
    </row>
    <row r="1712" spans="1:5" ht="15">
      <c r="A1712" s="33"/>
      <c r="B1712" s="34"/>
      <c r="C1712" s="34"/>
      <c r="D1712" s="34"/>
      <c r="E1712" s="47"/>
    </row>
    <row r="1713" spans="1:5" ht="15">
      <c r="A1713" s="33"/>
      <c r="B1713" s="34"/>
      <c r="C1713" s="34"/>
      <c r="D1713" s="34"/>
      <c r="E1713" s="47"/>
    </row>
    <row r="1714" spans="1:5" ht="15">
      <c r="A1714" s="33"/>
      <c r="B1714" s="34"/>
      <c r="C1714" s="34"/>
      <c r="D1714" s="34"/>
      <c r="E1714" s="47"/>
    </row>
    <row r="1715" spans="1:5" ht="15">
      <c r="A1715" s="33"/>
      <c r="B1715" s="34"/>
      <c r="C1715" s="34"/>
      <c r="D1715" s="34"/>
      <c r="E1715" s="47"/>
    </row>
    <row r="1716" spans="1:5" ht="15">
      <c r="A1716" s="33"/>
      <c r="B1716" s="34"/>
      <c r="C1716" s="34"/>
      <c r="D1716" s="34"/>
      <c r="E1716" s="47"/>
    </row>
    <row r="1717" spans="1:5" ht="15">
      <c r="A1717" s="33"/>
      <c r="B1717" s="34"/>
      <c r="C1717" s="34"/>
      <c r="D1717" s="34"/>
      <c r="E1717" s="47"/>
    </row>
    <row r="1718" spans="1:5" ht="15">
      <c r="A1718" s="33"/>
      <c r="B1718" s="34"/>
      <c r="C1718" s="34"/>
      <c r="D1718" s="34"/>
      <c r="E1718" s="47"/>
    </row>
    <row r="1719" spans="1:5" ht="15">
      <c r="A1719" s="33"/>
      <c r="B1719" s="34"/>
      <c r="C1719" s="34"/>
      <c r="D1719" s="34"/>
      <c r="E1719" s="47"/>
    </row>
    <row r="1720" spans="1:5" ht="15">
      <c r="A1720" s="33"/>
      <c r="B1720" s="34"/>
      <c r="C1720" s="34"/>
      <c r="D1720" s="34"/>
      <c r="E1720" s="47"/>
    </row>
    <row r="1721" spans="1:5" ht="15">
      <c r="A1721" s="33"/>
      <c r="B1721" s="34"/>
      <c r="C1721" s="34"/>
      <c r="D1721" s="34"/>
      <c r="E1721" s="47"/>
    </row>
    <row r="1722" spans="1:5" ht="15">
      <c r="A1722" s="33"/>
      <c r="B1722" s="34"/>
      <c r="C1722" s="34"/>
      <c r="D1722" s="34"/>
      <c r="E1722" s="47"/>
    </row>
    <row r="1723" spans="1:5" ht="15">
      <c r="A1723" s="33"/>
      <c r="B1723" s="34"/>
      <c r="C1723" s="34"/>
      <c r="D1723" s="34"/>
      <c r="E1723" s="47"/>
    </row>
    <row r="1724" spans="1:5" ht="15">
      <c r="A1724" s="33"/>
      <c r="B1724" s="34"/>
      <c r="C1724" s="34"/>
      <c r="D1724" s="34"/>
      <c r="E1724" s="47"/>
    </row>
    <row r="1725" spans="1:5" ht="15">
      <c r="A1725" s="33"/>
      <c r="B1725" s="34"/>
      <c r="C1725" s="34"/>
      <c r="D1725" s="34"/>
      <c r="E1725" s="47"/>
    </row>
    <row r="1726" spans="1:5" ht="15">
      <c r="A1726" s="33"/>
      <c r="B1726" s="34"/>
      <c r="C1726" s="34"/>
      <c r="D1726" s="34"/>
      <c r="E1726" s="47"/>
    </row>
    <row r="1727" spans="1:5" ht="15">
      <c r="A1727" s="33"/>
      <c r="B1727" s="34"/>
      <c r="C1727" s="34"/>
      <c r="D1727" s="34"/>
      <c r="E1727" s="47"/>
    </row>
    <row r="1728" spans="1:5" ht="15">
      <c r="A1728" s="33"/>
      <c r="B1728" s="34"/>
      <c r="C1728" s="34"/>
      <c r="D1728" s="34"/>
      <c r="E1728" s="47"/>
    </row>
    <row r="1729" spans="1:5" ht="15">
      <c r="A1729" s="33"/>
      <c r="B1729" s="34"/>
      <c r="C1729" s="34"/>
      <c r="D1729" s="34"/>
      <c r="E1729" s="47"/>
    </row>
    <row r="1730" spans="1:5" ht="15">
      <c r="A1730" s="33"/>
      <c r="B1730" s="34"/>
      <c r="C1730" s="34"/>
      <c r="D1730" s="34"/>
      <c r="E1730" s="47"/>
    </row>
    <row r="1731" spans="1:5" ht="15">
      <c r="A1731" s="33"/>
      <c r="B1731" s="34"/>
      <c r="C1731" s="34"/>
      <c r="D1731" s="34"/>
      <c r="E1731" s="47"/>
    </row>
    <row r="1732" spans="1:5" ht="15">
      <c r="A1732" s="33"/>
      <c r="B1732" s="34"/>
      <c r="C1732" s="34"/>
      <c r="D1732" s="34"/>
      <c r="E1732" s="47"/>
    </row>
    <row r="1733" spans="1:5" ht="15">
      <c r="A1733" s="33"/>
      <c r="B1733" s="34"/>
      <c r="C1733" s="34"/>
      <c r="D1733" s="34"/>
      <c r="E1733" s="47"/>
    </row>
    <row r="1734" spans="1:5" ht="15">
      <c r="A1734" s="33"/>
      <c r="B1734" s="34"/>
      <c r="C1734" s="34"/>
      <c r="D1734" s="34"/>
      <c r="E1734" s="47"/>
    </row>
    <row r="1735" spans="1:5" ht="15">
      <c r="A1735" s="33"/>
      <c r="B1735" s="34"/>
      <c r="C1735" s="34"/>
      <c r="D1735" s="34"/>
      <c r="E1735" s="47"/>
    </row>
    <row r="1736" spans="1:5" ht="15">
      <c r="A1736" s="33"/>
      <c r="B1736" s="34"/>
      <c r="C1736" s="34"/>
      <c r="D1736" s="34"/>
      <c r="E1736" s="47"/>
    </row>
    <row r="1737" spans="1:5" ht="15">
      <c r="A1737" s="33"/>
      <c r="B1737" s="34"/>
      <c r="C1737" s="34"/>
      <c r="D1737" s="34"/>
      <c r="E1737" s="47"/>
    </row>
    <row r="1738" spans="1:5" ht="15">
      <c r="A1738" s="33"/>
      <c r="B1738" s="34"/>
      <c r="C1738" s="34"/>
      <c r="D1738" s="34"/>
      <c r="E1738" s="47"/>
    </row>
    <row r="1739" spans="1:5" ht="15">
      <c r="A1739" s="33"/>
      <c r="B1739" s="34"/>
      <c r="C1739" s="34"/>
      <c r="D1739" s="34"/>
      <c r="E1739" s="47"/>
    </row>
    <row r="1740" spans="1:5" ht="15">
      <c r="A1740" s="33"/>
      <c r="B1740" s="34"/>
      <c r="C1740" s="34"/>
      <c r="D1740" s="34"/>
      <c r="E1740" s="47"/>
    </row>
    <row r="1741" spans="1:5" ht="15">
      <c r="A1741" s="33"/>
      <c r="B1741" s="34"/>
      <c r="C1741" s="34"/>
      <c r="D1741" s="34"/>
      <c r="E1741" s="47"/>
    </row>
    <row r="1742" spans="1:5" ht="15">
      <c r="A1742" s="33"/>
      <c r="B1742" s="34"/>
      <c r="C1742" s="34"/>
      <c r="D1742" s="34"/>
      <c r="E1742" s="47"/>
    </row>
    <row r="1743" spans="1:5" ht="15">
      <c r="A1743" s="33"/>
      <c r="B1743" s="34"/>
      <c r="C1743" s="34"/>
      <c r="D1743" s="34"/>
      <c r="E1743" s="47"/>
    </row>
    <row r="1744" spans="1:5" ht="15">
      <c r="A1744" s="33"/>
      <c r="B1744" s="34"/>
      <c r="C1744" s="34"/>
      <c r="D1744" s="34"/>
      <c r="E1744" s="47"/>
    </row>
    <row r="1745" spans="1:5" ht="15">
      <c r="A1745" s="33"/>
      <c r="B1745" s="34"/>
      <c r="C1745" s="34"/>
      <c r="D1745" s="34"/>
      <c r="E1745" s="47"/>
    </row>
    <row r="1746" spans="1:5" ht="15">
      <c r="A1746" s="33"/>
      <c r="B1746" s="34"/>
      <c r="C1746" s="34"/>
      <c r="D1746" s="34"/>
      <c r="E1746" s="47"/>
    </row>
    <row r="1747" spans="1:5" ht="15">
      <c r="A1747" s="33"/>
      <c r="B1747" s="34"/>
      <c r="C1747" s="34"/>
      <c r="D1747" s="34"/>
      <c r="E1747" s="47"/>
    </row>
    <row r="1748" spans="1:5" ht="15">
      <c r="A1748" s="33"/>
      <c r="B1748" s="34"/>
      <c r="C1748" s="34"/>
      <c r="D1748" s="34"/>
      <c r="E1748" s="47"/>
    </row>
    <row r="1749" spans="1:5" ht="15">
      <c r="A1749" s="33"/>
      <c r="B1749" s="34"/>
      <c r="C1749" s="34"/>
      <c r="D1749" s="34"/>
      <c r="E1749" s="47"/>
    </row>
    <row r="1750" spans="1:5" ht="15">
      <c r="A1750" s="33"/>
      <c r="B1750" s="34"/>
      <c r="C1750" s="34"/>
      <c r="D1750" s="34"/>
      <c r="E1750" s="47"/>
    </row>
    <row r="1751" spans="1:5" ht="15">
      <c r="A1751" s="33"/>
      <c r="B1751" s="34"/>
      <c r="C1751" s="34"/>
      <c r="D1751" s="34"/>
      <c r="E1751" s="47"/>
    </row>
    <row r="1752" spans="1:5" ht="15">
      <c r="A1752" s="33"/>
      <c r="B1752" s="34"/>
      <c r="C1752" s="34"/>
      <c r="D1752" s="34"/>
      <c r="E1752" s="47"/>
    </row>
    <row r="1753" spans="1:5" ht="15">
      <c r="A1753" s="33"/>
      <c r="B1753" s="34"/>
      <c r="C1753" s="34"/>
      <c r="D1753" s="34"/>
      <c r="E1753" s="47"/>
    </row>
    <row r="1754" spans="1:5" ht="15">
      <c r="A1754" s="33"/>
      <c r="B1754" s="34"/>
      <c r="C1754" s="34"/>
      <c r="D1754" s="34"/>
      <c r="E1754" s="47"/>
    </row>
    <row r="1755" spans="1:5" ht="15">
      <c r="A1755" s="33"/>
      <c r="B1755" s="34"/>
      <c r="C1755" s="34"/>
      <c r="D1755" s="34"/>
      <c r="E1755" s="47"/>
    </row>
    <row r="1756" spans="1:5" ht="15">
      <c r="A1756" s="33"/>
      <c r="B1756" s="34"/>
      <c r="C1756" s="34"/>
      <c r="D1756" s="34"/>
      <c r="E1756" s="47"/>
    </row>
    <row r="1757" spans="1:5" ht="15">
      <c r="A1757" s="33"/>
      <c r="B1757" s="34"/>
      <c r="C1757" s="34"/>
      <c r="D1757" s="34"/>
      <c r="E1757" s="47"/>
    </row>
    <row r="1758" spans="1:5" ht="15">
      <c r="A1758" s="33"/>
      <c r="B1758" s="34"/>
      <c r="C1758" s="34"/>
      <c r="D1758" s="34"/>
      <c r="E1758" s="47"/>
    </row>
    <row r="1759" spans="1:5" ht="15">
      <c r="A1759" s="33"/>
      <c r="B1759" s="34"/>
      <c r="C1759" s="34"/>
      <c r="D1759" s="34"/>
      <c r="E1759" s="47"/>
    </row>
    <row r="1760" spans="1:5" ht="15">
      <c r="A1760" s="33"/>
      <c r="B1760" s="34"/>
      <c r="C1760" s="34"/>
      <c r="D1760" s="34"/>
      <c r="E1760" s="47"/>
    </row>
    <row r="1761" spans="1:5" ht="15">
      <c r="A1761" s="33"/>
      <c r="B1761" s="34"/>
      <c r="C1761" s="34"/>
      <c r="D1761" s="34"/>
      <c r="E1761" s="47"/>
    </row>
    <row r="1762" spans="1:5" ht="15">
      <c r="A1762" s="33"/>
      <c r="B1762" s="34"/>
      <c r="C1762" s="34"/>
      <c r="D1762" s="34"/>
      <c r="E1762" s="47"/>
    </row>
    <row r="1763" spans="1:5" ht="15">
      <c r="A1763" s="33"/>
      <c r="B1763" s="34"/>
      <c r="C1763" s="34"/>
      <c r="D1763" s="34"/>
      <c r="E1763" s="47"/>
    </row>
    <row r="1764" spans="1:5" ht="15">
      <c r="A1764" s="33"/>
      <c r="B1764" s="34"/>
      <c r="C1764" s="34"/>
      <c r="D1764" s="34"/>
      <c r="E1764" s="47"/>
    </row>
    <row r="1765" spans="1:5" ht="15">
      <c r="A1765" s="33"/>
      <c r="B1765" s="34"/>
      <c r="C1765" s="34"/>
      <c r="D1765" s="34"/>
      <c r="E1765" s="47"/>
    </row>
    <row r="1766" spans="1:5" ht="15">
      <c r="A1766" s="33"/>
      <c r="B1766" s="34"/>
      <c r="C1766" s="34"/>
      <c r="D1766" s="34"/>
      <c r="E1766" s="47"/>
    </row>
    <row r="1767" spans="1:5" ht="15">
      <c r="A1767" s="33"/>
      <c r="B1767" s="34"/>
      <c r="C1767" s="34"/>
      <c r="D1767" s="34"/>
      <c r="E1767" s="47"/>
    </row>
    <row r="1768" spans="1:5" ht="15">
      <c r="A1768" s="33"/>
      <c r="B1768" s="34"/>
      <c r="C1768" s="34"/>
      <c r="D1768" s="34"/>
      <c r="E1768" s="47"/>
    </row>
    <row r="1769" spans="1:5" ht="15">
      <c r="A1769" s="33"/>
      <c r="B1769" s="34"/>
      <c r="C1769" s="34"/>
      <c r="D1769" s="34"/>
      <c r="E1769" s="47"/>
    </row>
    <row r="1770" spans="1:5" ht="15">
      <c r="A1770" s="33"/>
      <c r="B1770" s="34"/>
      <c r="C1770" s="34"/>
      <c r="D1770" s="34"/>
      <c r="E1770" s="47"/>
    </row>
    <row r="1771" spans="1:5" ht="15">
      <c r="A1771" s="33"/>
      <c r="B1771" s="34"/>
      <c r="C1771" s="34"/>
      <c r="D1771" s="34"/>
      <c r="E1771" s="47"/>
    </row>
    <row r="1772" spans="1:5" ht="15">
      <c r="A1772" s="33"/>
      <c r="B1772" s="34"/>
      <c r="C1772" s="34"/>
      <c r="D1772" s="34"/>
      <c r="E1772" s="47"/>
    </row>
    <row r="1773" spans="1:5" ht="15">
      <c r="A1773" s="33"/>
      <c r="B1773" s="34"/>
      <c r="C1773" s="34"/>
      <c r="D1773" s="34"/>
      <c r="E1773" s="47"/>
    </row>
    <row r="1774" spans="1:5" ht="15">
      <c r="A1774" s="33"/>
      <c r="B1774" s="34"/>
      <c r="C1774" s="34"/>
      <c r="D1774" s="34"/>
      <c r="E1774" s="47"/>
    </row>
    <row r="1775" spans="1:5" ht="15">
      <c r="A1775" s="33"/>
      <c r="B1775" s="34"/>
      <c r="C1775" s="34"/>
      <c r="D1775" s="34"/>
      <c r="E1775" s="47"/>
    </row>
    <row r="1776" spans="1:5" ht="15">
      <c r="A1776" s="33"/>
      <c r="B1776" s="34"/>
      <c r="C1776" s="34"/>
      <c r="D1776" s="34"/>
      <c r="E1776" s="47"/>
    </row>
    <row r="1777" spans="1:5" ht="15">
      <c r="A1777" s="33"/>
      <c r="B1777" s="34"/>
      <c r="C1777" s="34"/>
      <c r="D1777" s="34"/>
      <c r="E1777" s="47"/>
    </row>
    <row r="1778" spans="1:5" ht="15">
      <c r="A1778" s="33"/>
      <c r="B1778" s="34"/>
      <c r="C1778" s="34"/>
      <c r="D1778" s="34"/>
      <c r="E1778" s="47"/>
    </row>
    <row r="1779" spans="1:5" ht="15">
      <c r="A1779" s="33"/>
      <c r="B1779" s="34"/>
      <c r="C1779" s="34"/>
      <c r="D1779" s="34"/>
      <c r="E1779" s="47"/>
    </row>
    <row r="1780" spans="1:5" ht="15">
      <c r="A1780" s="33"/>
      <c r="B1780" s="34"/>
      <c r="C1780" s="34"/>
      <c r="D1780" s="34"/>
      <c r="E1780" s="47"/>
    </row>
    <row r="1781" spans="1:5" ht="15">
      <c r="A1781" s="33"/>
      <c r="B1781" s="34"/>
      <c r="C1781" s="34"/>
      <c r="D1781" s="34"/>
      <c r="E1781" s="47"/>
    </row>
    <row r="1782" spans="1:5" ht="15">
      <c r="A1782" s="33"/>
      <c r="B1782" s="34"/>
      <c r="C1782" s="34"/>
      <c r="D1782" s="34"/>
      <c r="E1782" s="47"/>
    </row>
    <row r="1783" spans="1:5" ht="15">
      <c r="A1783" s="33"/>
      <c r="B1783" s="34"/>
      <c r="C1783" s="34"/>
      <c r="D1783" s="34"/>
      <c r="E1783" s="47"/>
    </row>
    <row r="1784" spans="1:5" ht="15">
      <c r="A1784" s="33"/>
      <c r="B1784" s="34"/>
      <c r="C1784" s="34"/>
      <c r="D1784" s="34"/>
      <c r="E1784" s="47"/>
    </row>
    <row r="1785" spans="1:5" ht="15">
      <c r="A1785" s="33"/>
      <c r="B1785" s="34"/>
      <c r="C1785" s="34"/>
      <c r="D1785" s="34"/>
      <c r="E1785" s="47"/>
    </row>
    <row r="1786" spans="1:5" ht="15">
      <c r="A1786" s="33"/>
      <c r="B1786" s="34"/>
      <c r="C1786" s="34"/>
      <c r="D1786" s="34"/>
      <c r="E1786" s="47"/>
    </row>
    <row r="1787" spans="1:5" ht="15">
      <c r="A1787" s="33"/>
      <c r="B1787" s="34"/>
      <c r="C1787" s="34"/>
      <c r="D1787" s="34"/>
      <c r="E1787" s="47"/>
    </row>
    <row r="1788" spans="1:5" ht="15">
      <c r="A1788" s="33"/>
      <c r="B1788" s="34"/>
      <c r="C1788" s="34"/>
      <c r="D1788" s="34"/>
      <c r="E1788" s="47"/>
    </row>
    <row r="1789" spans="1:5" ht="15">
      <c r="A1789" s="33"/>
      <c r="B1789" s="34"/>
      <c r="C1789" s="34"/>
      <c r="D1789" s="34"/>
      <c r="E1789" s="47"/>
    </row>
    <row r="1790" spans="1:5" ht="15">
      <c r="A1790" s="33"/>
      <c r="B1790" s="34"/>
      <c r="C1790" s="34"/>
      <c r="D1790" s="34"/>
      <c r="E1790" s="47"/>
    </row>
    <row r="1791" spans="1:5" ht="15">
      <c r="A1791" s="33"/>
      <c r="B1791" s="34"/>
      <c r="C1791" s="34"/>
      <c r="D1791" s="34"/>
      <c r="E1791" s="47"/>
    </row>
    <row r="1792" spans="1:5" ht="15">
      <c r="A1792" s="33"/>
      <c r="B1792" s="34"/>
      <c r="C1792" s="34"/>
      <c r="D1792" s="34"/>
      <c r="E1792" s="47"/>
    </row>
    <row r="1793" spans="1:5" ht="15">
      <c r="A1793" s="33"/>
      <c r="B1793" s="34"/>
      <c r="C1793" s="34"/>
      <c r="D1793" s="34"/>
      <c r="E1793" s="47"/>
    </row>
    <row r="1794" spans="1:5" ht="15">
      <c r="A1794" s="33"/>
      <c r="B1794" s="34"/>
      <c r="C1794" s="34"/>
      <c r="D1794" s="34"/>
      <c r="E1794" s="47"/>
    </row>
    <row r="1795" spans="1:5" ht="15">
      <c r="A1795" s="33"/>
      <c r="B1795" s="34"/>
      <c r="C1795" s="34"/>
      <c r="D1795" s="34"/>
      <c r="E1795" s="47"/>
    </row>
    <row r="1796" spans="1:5" ht="15">
      <c r="A1796" s="33"/>
      <c r="B1796" s="34"/>
      <c r="C1796" s="34"/>
      <c r="D1796" s="34"/>
      <c r="E1796" s="47"/>
    </row>
    <row r="1797" spans="1:5" ht="15">
      <c r="A1797" s="33"/>
      <c r="B1797" s="34"/>
      <c r="C1797" s="34"/>
      <c r="D1797" s="34"/>
      <c r="E1797" s="47"/>
    </row>
    <row r="1798" spans="1:5" ht="15">
      <c r="A1798" s="33"/>
      <c r="B1798" s="34"/>
      <c r="C1798" s="34"/>
      <c r="D1798" s="34"/>
      <c r="E1798" s="47"/>
    </row>
    <row r="1799" spans="1:5" ht="15">
      <c r="A1799" s="33"/>
      <c r="B1799" s="34"/>
      <c r="C1799" s="34"/>
      <c r="D1799" s="34"/>
      <c r="E1799" s="47"/>
    </row>
    <row r="1800" spans="1:5" ht="15">
      <c r="A1800" s="33"/>
      <c r="B1800" s="34"/>
      <c r="C1800" s="34"/>
      <c r="D1800" s="34"/>
      <c r="E1800" s="47"/>
    </row>
    <row r="1801" spans="1:5" ht="15">
      <c r="A1801" s="33"/>
      <c r="B1801" s="34"/>
      <c r="C1801" s="34"/>
      <c r="D1801" s="34"/>
      <c r="E1801" s="47"/>
    </row>
    <row r="1802" spans="1:5" ht="15">
      <c r="A1802" s="33"/>
      <c r="B1802" s="34"/>
      <c r="C1802" s="34"/>
      <c r="D1802" s="34"/>
      <c r="E1802" s="47"/>
    </row>
    <row r="1803" spans="1:5" ht="15">
      <c r="A1803" s="33"/>
      <c r="B1803" s="34"/>
      <c r="C1803" s="34"/>
      <c r="D1803" s="34"/>
      <c r="E1803" s="47"/>
    </row>
    <row r="1804" spans="1:5" ht="15">
      <c r="A1804" s="33"/>
      <c r="B1804" s="34"/>
      <c r="C1804" s="34"/>
      <c r="D1804" s="34"/>
      <c r="E1804" s="47"/>
    </row>
    <row r="1805" spans="1:5" ht="15">
      <c r="A1805" s="33"/>
      <c r="B1805" s="34"/>
      <c r="C1805" s="34"/>
      <c r="D1805" s="34"/>
      <c r="E1805" s="47"/>
    </row>
    <row r="1806" spans="1:5" ht="15">
      <c r="A1806" s="33"/>
      <c r="B1806" s="34"/>
      <c r="C1806" s="34"/>
      <c r="D1806" s="34"/>
      <c r="E1806" s="47"/>
    </row>
    <row r="1807" spans="1:5" ht="15">
      <c r="A1807" s="33"/>
      <c r="B1807" s="34"/>
      <c r="C1807" s="34"/>
      <c r="D1807" s="34"/>
      <c r="E1807" s="47"/>
    </row>
    <row r="1808" spans="1:5" ht="15">
      <c r="A1808" s="33"/>
      <c r="B1808" s="34"/>
      <c r="C1808" s="34"/>
      <c r="D1808" s="34"/>
      <c r="E1808" s="47"/>
    </row>
    <row r="1809" spans="1:5" ht="15">
      <c r="A1809" s="33"/>
      <c r="B1809" s="34"/>
      <c r="C1809" s="34"/>
      <c r="D1809" s="34"/>
      <c r="E1809" s="47"/>
    </row>
    <row r="1810" spans="1:5" ht="15">
      <c r="A1810" s="33"/>
      <c r="B1810" s="34"/>
      <c r="C1810" s="34"/>
      <c r="D1810" s="34"/>
      <c r="E1810" s="47"/>
    </row>
    <row r="1811" spans="1:5" ht="15">
      <c r="A1811" s="33"/>
      <c r="B1811" s="34"/>
      <c r="C1811" s="34"/>
      <c r="D1811" s="34"/>
      <c r="E1811" s="47"/>
    </row>
    <row r="1812" spans="1:5" ht="15">
      <c r="A1812" s="33"/>
      <c r="B1812" s="34"/>
      <c r="C1812" s="34"/>
      <c r="D1812" s="34"/>
      <c r="E1812" s="47"/>
    </row>
    <row r="1813" spans="1:5" ht="15">
      <c r="A1813" s="33"/>
      <c r="B1813" s="34"/>
      <c r="C1813" s="34"/>
      <c r="D1813" s="34"/>
      <c r="E1813" s="47"/>
    </row>
    <row r="1814" spans="1:5" ht="15">
      <c r="A1814" s="33"/>
      <c r="B1814" s="34"/>
      <c r="C1814" s="34"/>
      <c r="D1814" s="34"/>
      <c r="E1814" s="47"/>
    </row>
    <row r="1815" spans="1:5" ht="15">
      <c r="A1815" s="33"/>
      <c r="B1815" s="34"/>
      <c r="C1815" s="34"/>
      <c r="D1815" s="34"/>
      <c r="E1815" s="47"/>
    </row>
    <row r="1816" spans="1:5" ht="15">
      <c r="A1816" s="33"/>
      <c r="B1816" s="34"/>
      <c r="C1816" s="34"/>
      <c r="D1816" s="34"/>
      <c r="E1816" s="47"/>
    </row>
    <row r="1817" spans="1:5" ht="15">
      <c r="A1817" s="33"/>
      <c r="B1817" s="34"/>
      <c r="C1817" s="34"/>
      <c r="D1817" s="34"/>
      <c r="E1817" s="47"/>
    </row>
    <row r="1818" spans="1:5" ht="15">
      <c r="A1818" s="33"/>
      <c r="B1818" s="34"/>
      <c r="C1818" s="34"/>
      <c r="D1818" s="34"/>
      <c r="E1818" s="47"/>
    </row>
    <row r="1819" spans="1:5" ht="15">
      <c r="A1819" s="33"/>
      <c r="B1819" s="34"/>
      <c r="C1819" s="34"/>
      <c r="D1819" s="34"/>
      <c r="E1819" s="47"/>
    </row>
    <row r="1820" spans="1:5" ht="15">
      <c r="A1820" s="33"/>
      <c r="B1820" s="34"/>
      <c r="C1820" s="34"/>
      <c r="D1820" s="34"/>
      <c r="E1820" s="47"/>
    </row>
    <row r="1821" spans="1:5" ht="15">
      <c r="A1821" s="33"/>
      <c r="B1821" s="34"/>
      <c r="C1821" s="34"/>
      <c r="D1821" s="34"/>
      <c r="E1821" s="47"/>
    </row>
    <row r="1822" spans="1:5" ht="15">
      <c r="A1822" s="33"/>
      <c r="B1822" s="34"/>
      <c r="C1822" s="34"/>
      <c r="D1822" s="34"/>
      <c r="E1822" s="47"/>
    </row>
    <row r="1823" spans="1:5" ht="15">
      <c r="A1823" s="33"/>
      <c r="B1823" s="34"/>
      <c r="C1823" s="34"/>
      <c r="D1823" s="34"/>
      <c r="E1823" s="47"/>
    </row>
    <row r="1824" spans="1:5" ht="15">
      <c r="A1824" s="33"/>
      <c r="B1824" s="34"/>
      <c r="C1824" s="34"/>
      <c r="D1824" s="34"/>
      <c r="E1824" s="47"/>
    </row>
    <row r="1825" spans="1:5" ht="15">
      <c r="A1825" s="33"/>
      <c r="B1825" s="34"/>
      <c r="C1825" s="34"/>
      <c r="D1825" s="34"/>
      <c r="E1825" s="47"/>
    </row>
    <row r="1826" spans="1:5" ht="15">
      <c r="A1826" s="33"/>
      <c r="B1826" s="34"/>
      <c r="C1826" s="34"/>
      <c r="D1826" s="34"/>
      <c r="E1826" s="47"/>
    </row>
    <row r="1827" spans="1:5" ht="15">
      <c r="A1827" s="33"/>
      <c r="B1827" s="34"/>
      <c r="C1827" s="34"/>
      <c r="D1827" s="34"/>
      <c r="E1827" s="47"/>
    </row>
    <row r="1828" spans="1:5" ht="15">
      <c r="A1828" s="33"/>
      <c r="B1828" s="34"/>
      <c r="C1828" s="34"/>
      <c r="D1828" s="34"/>
      <c r="E1828" s="47"/>
    </row>
    <row r="1829" spans="1:5" ht="15">
      <c r="A1829" s="33"/>
      <c r="B1829" s="34"/>
      <c r="C1829" s="34"/>
      <c r="D1829" s="34"/>
      <c r="E1829" s="47"/>
    </row>
    <row r="1830" spans="1:5" ht="15">
      <c r="A1830" s="33"/>
      <c r="B1830" s="34"/>
      <c r="C1830" s="34"/>
      <c r="D1830" s="34"/>
      <c r="E1830" s="47"/>
    </row>
    <row r="1831" spans="1:5" ht="15">
      <c r="A1831" s="33"/>
      <c r="B1831" s="34"/>
      <c r="C1831" s="34"/>
      <c r="D1831" s="34"/>
      <c r="E1831" s="47"/>
    </row>
    <row r="1832" spans="1:5" ht="15">
      <c r="A1832" s="33"/>
      <c r="B1832" s="34"/>
      <c r="C1832" s="34"/>
      <c r="D1832" s="34"/>
      <c r="E1832" s="47"/>
    </row>
    <row r="1833" spans="1:5" ht="15">
      <c r="A1833" s="33"/>
      <c r="B1833" s="34"/>
      <c r="C1833" s="34"/>
      <c r="D1833" s="34"/>
      <c r="E1833" s="47"/>
    </row>
    <row r="1834" spans="1:5" ht="15">
      <c r="A1834" s="33"/>
      <c r="B1834" s="34"/>
      <c r="C1834" s="34"/>
      <c r="D1834" s="34"/>
      <c r="E1834" s="47"/>
    </row>
    <row r="1835" spans="1:5" ht="15">
      <c r="A1835" s="33"/>
      <c r="B1835" s="34"/>
      <c r="C1835" s="34"/>
      <c r="D1835" s="34"/>
      <c r="E1835" s="47"/>
    </row>
    <row r="1836" spans="1:5" ht="15">
      <c r="A1836" s="33"/>
      <c r="B1836" s="34"/>
      <c r="C1836" s="34"/>
      <c r="D1836" s="34"/>
      <c r="E1836" s="47"/>
    </row>
    <row r="1837" spans="1:5" ht="15">
      <c r="A1837" s="33"/>
      <c r="B1837" s="34"/>
      <c r="C1837" s="34"/>
      <c r="D1837" s="34"/>
      <c r="E1837" s="47"/>
    </row>
    <row r="1838" spans="1:5" ht="15">
      <c r="A1838" s="33"/>
      <c r="B1838" s="34"/>
      <c r="C1838" s="34"/>
      <c r="D1838" s="34"/>
      <c r="E1838" s="47"/>
    </row>
    <row r="1839" spans="1:5" ht="15">
      <c r="A1839" s="33"/>
      <c r="B1839" s="34"/>
      <c r="C1839" s="34"/>
      <c r="D1839" s="34"/>
      <c r="E1839" s="47"/>
    </row>
    <row r="1840" spans="1:5" ht="15">
      <c r="A1840" s="33"/>
      <c r="B1840" s="34"/>
      <c r="C1840" s="34"/>
      <c r="D1840" s="34"/>
      <c r="E1840" s="47"/>
    </row>
    <row r="1841" spans="1:5" ht="15">
      <c r="A1841" s="33"/>
      <c r="B1841" s="34"/>
      <c r="C1841" s="34"/>
      <c r="D1841" s="34"/>
      <c r="E1841" s="47"/>
    </row>
    <row r="1842" spans="1:5" ht="15">
      <c r="A1842" s="33"/>
      <c r="B1842" s="34"/>
      <c r="C1842" s="34"/>
      <c r="D1842" s="34"/>
      <c r="E1842" s="47"/>
    </row>
    <row r="1843" spans="1:5" ht="15">
      <c r="A1843" s="33"/>
      <c r="B1843" s="34"/>
      <c r="C1843" s="34"/>
      <c r="D1843" s="34"/>
      <c r="E1843" s="47"/>
    </row>
    <row r="1844" spans="1:5" ht="15">
      <c r="A1844" s="33"/>
      <c r="B1844" s="34"/>
      <c r="C1844" s="34"/>
      <c r="D1844" s="34"/>
      <c r="E1844" s="47"/>
    </row>
    <row r="1845" spans="1:5" ht="15">
      <c r="A1845" s="33"/>
      <c r="B1845" s="34"/>
      <c r="C1845" s="34"/>
      <c r="D1845" s="34"/>
      <c r="E1845" s="47"/>
    </row>
    <row r="1846" spans="1:5" ht="15">
      <c r="A1846" s="33"/>
      <c r="B1846" s="34"/>
      <c r="C1846" s="34"/>
      <c r="D1846" s="34"/>
      <c r="E1846" s="47"/>
    </row>
    <row r="1847" spans="1:5" ht="15">
      <c r="A1847" s="33"/>
      <c r="B1847" s="34"/>
      <c r="C1847" s="34"/>
      <c r="D1847" s="34"/>
      <c r="E1847" s="47"/>
    </row>
    <row r="1848" spans="1:5" ht="15">
      <c r="A1848" s="33"/>
      <c r="B1848" s="34"/>
      <c r="C1848" s="34"/>
      <c r="D1848" s="34"/>
      <c r="E1848" s="47"/>
    </row>
    <row r="1849" spans="1:5" ht="15">
      <c r="A1849" s="33"/>
      <c r="B1849" s="34"/>
      <c r="C1849" s="34"/>
      <c r="D1849" s="34"/>
      <c r="E1849" s="47"/>
    </row>
    <row r="1850" spans="1:5" ht="15">
      <c r="A1850" s="33"/>
      <c r="B1850" s="34"/>
      <c r="C1850" s="34"/>
      <c r="D1850" s="34"/>
      <c r="E1850" s="47"/>
    </row>
    <row r="1851" spans="1:5" ht="15">
      <c r="A1851" s="33"/>
      <c r="B1851" s="34"/>
      <c r="C1851" s="34"/>
      <c r="D1851" s="34"/>
      <c r="E1851" s="47"/>
    </row>
    <row r="1852" spans="1:5" ht="15">
      <c r="A1852" s="33"/>
      <c r="B1852" s="34"/>
      <c r="C1852" s="34"/>
      <c r="D1852" s="34"/>
      <c r="E1852" s="47"/>
    </row>
    <row r="1853" spans="1:5" ht="15">
      <c r="A1853" s="33"/>
      <c r="B1853" s="34"/>
      <c r="C1853" s="34"/>
      <c r="D1853" s="34"/>
      <c r="E1853" s="47"/>
    </row>
    <row r="1854" spans="1:5" ht="15">
      <c r="A1854" s="33"/>
      <c r="B1854" s="34"/>
      <c r="C1854" s="34"/>
      <c r="D1854" s="34"/>
      <c r="E1854" s="47"/>
    </row>
    <row r="1855" spans="1:5" ht="15">
      <c r="A1855" s="33"/>
      <c r="B1855" s="34"/>
      <c r="C1855" s="34"/>
      <c r="D1855" s="34"/>
      <c r="E1855" s="47"/>
    </row>
    <row r="1856" spans="1:5" ht="15">
      <c r="A1856" s="33"/>
      <c r="B1856" s="34"/>
      <c r="C1856" s="34"/>
      <c r="D1856" s="34"/>
      <c r="E1856" s="47"/>
    </row>
    <row r="1857" spans="1:5" ht="15">
      <c r="A1857" s="33"/>
      <c r="B1857" s="34"/>
      <c r="C1857" s="34"/>
      <c r="D1857" s="34"/>
      <c r="E1857" s="47"/>
    </row>
    <row r="1858" spans="1:5" ht="15">
      <c r="A1858" s="33"/>
      <c r="B1858" s="34"/>
      <c r="C1858" s="34"/>
      <c r="D1858" s="34"/>
      <c r="E1858" s="47"/>
    </row>
    <row r="1859" spans="1:5" ht="15">
      <c r="A1859" s="33"/>
      <c r="B1859" s="34"/>
      <c r="C1859" s="34"/>
      <c r="D1859" s="34"/>
      <c r="E1859" s="47"/>
    </row>
    <row r="1860" spans="1:5" ht="15">
      <c r="A1860" s="33"/>
      <c r="B1860" s="34"/>
      <c r="C1860" s="34"/>
      <c r="D1860" s="34"/>
      <c r="E1860" s="47"/>
    </row>
    <row r="1861" spans="1:5" ht="15">
      <c r="A1861" s="33"/>
      <c r="B1861" s="34"/>
      <c r="C1861" s="34"/>
      <c r="D1861" s="34"/>
      <c r="E1861" s="47"/>
    </row>
    <row r="1862" spans="1:5" ht="15">
      <c r="A1862" s="33"/>
      <c r="B1862" s="34"/>
      <c r="C1862" s="34"/>
      <c r="D1862" s="34"/>
      <c r="E1862" s="47"/>
    </row>
    <row r="1863" spans="1:5" ht="15">
      <c r="A1863" s="33"/>
      <c r="B1863" s="34"/>
      <c r="C1863" s="34"/>
      <c r="D1863" s="34"/>
      <c r="E1863" s="47"/>
    </row>
    <row r="1864" spans="1:5" ht="15">
      <c r="A1864" s="33"/>
      <c r="B1864" s="34"/>
      <c r="C1864" s="34"/>
      <c r="D1864" s="34"/>
      <c r="E1864" s="47"/>
    </row>
    <row r="1865" spans="1:5" ht="15">
      <c r="A1865" s="33"/>
      <c r="B1865" s="34"/>
      <c r="C1865" s="34"/>
      <c r="D1865" s="34"/>
      <c r="E1865" s="47"/>
    </row>
    <row r="1866" spans="1:5" ht="15">
      <c r="A1866" s="33"/>
      <c r="B1866" s="34"/>
      <c r="C1866" s="34"/>
      <c r="D1866" s="34"/>
      <c r="E1866" s="47"/>
    </row>
    <row r="1867" spans="1:5" ht="15">
      <c r="A1867" s="33"/>
      <c r="B1867" s="34"/>
      <c r="C1867" s="34"/>
      <c r="D1867" s="34"/>
      <c r="E1867" s="47"/>
    </row>
    <row r="1868" spans="1:5" ht="15">
      <c r="A1868" s="33"/>
      <c r="B1868" s="34"/>
      <c r="C1868" s="34"/>
      <c r="D1868" s="34"/>
      <c r="E1868" s="47"/>
    </row>
    <row r="1869" spans="1:5" ht="15">
      <c r="A1869" s="33"/>
      <c r="B1869" s="34"/>
      <c r="C1869" s="34"/>
      <c r="D1869" s="34"/>
      <c r="E1869" s="47"/>
    </row>
    <row r="1870" spans="1:5" ht="15">
      <c r="A1870" s="33"/>
      <c r="B1870" s="34"/>
      <c r="C1870" s="34"/>
      <c r="D1870" s="34"/>
      <c r="E1870" s="47"/>
    </row>
    <row r="1871" spans="1:5" ht="15">
      <c r="A1871" s="33"/>
      <c r="B1871" s="34"/>
      <c r="C1871" s="34"/>
      <c r="D1871" s="34"/>
      <c r="E1871" s="47"/>
    </row>
    <row r="1872" spans="1:5" ht="15">
      <c r="A1872" s="33"/>
      <c r="B1872" s="34"/>
      <c r="C1872" s="34"/>
      <c r="D1872" s="34"/>
      <c r="E1872" s="47"/>
    </row>
    <row r="1873" spans="1:5" ht="15">
      <c r="A1873" s="33"/>
      <c r="B1873" s="34"/>
      <c r="C1873" s="34"/>
      <c r="D1873" s="34"/>
      <c r="E1873" s="47"/>
    </row>
    <row r="1874" spans="1:5" ht="15">
      <c r="A1874" s="33"/>
      <c r="B1874" s="34"/>
      <c r="C1874" s="34"/>
      <c r="D1874" s="34"/>
      <c r="E1874" s="47"/>
    </row>
    <row r="1875" spans="1:5" ht="15">
      <c r="A1875" s="33"/>
      <c r="B1875" s="34"/>
      <c r="C1875" s="34"/>
      <c r="D1875" s="34"/>
      <c r="E1875" s="47"/>
    </row>
    <row r="1876" spans="1:5" ht="15">
      <c r="A1876" s="33"/>
      <c r="B1876" s="34"/>
      <c r="C1876" s="34"/>
      <c r="D1876" s="34"/>
      <c r="E1876" s="47"/>
    </row>
    <row r="1877" spans="1:5" ht="15">
      <c r="A1877" s="33"/>
      <c r="B1877" s="34"/>
      <c r="C1877" s="34"/>
      <c r="D1877" s="34"/>
      <c r="E1877" s="47"/>
    </row>
    <row r="1878" spans="1:5" ht="15">
      <c r="A1878" s="33"/>
      <c r="B1878" s="34"/>
      <c r="C1878" s="34"/>
      <c r="D1878" s="34"/>
      <c r="E1878" s="47"/>
    </row>
    <row r="1879" spans="1:5" ht="15">
      <c r="A1879" s="33"/>
      <c r="B1879" s="34"/>
      <c r="C1879" s="34"/>
      <c r="D1879" s="34"/>
      <c r="E1879" s="47"/>
    </row>
    <row r="1880" spans="1:5" ht="15">
      <c r="A1880" s="33"/>
      <c r="B1880" s="34"/>
      <c r="C1880" s="34"/>
      <c r="D1880" s="34"/>
      <c r="E1880" s="47"/>
    </row>
    <row r="1881" spans="1:5" ht="15">
      <c r="A1881" s="33"/>
      <c r="B1881" s="34"/>
      <c r="C1881" s="34"/>
      <c r="D1881" s="34"/>
      <c r="E1881" s="47"/>
    </row>
    <row r="1882" spans="1:5" ht="15">
      <c r="A1882" s="33"/>
      <c r="B1882" s="34"/>
      <c r="C1882" s="34"/>
      <c r="D1882" s="34"/>
      <c r="E1882" s="47"/>
    </row>
    <row r="1883" spans="1:5" ht="15">
      <c r="A1883" s="33"/>
      <c r="B1883" s="34"/>
      <c r="C1883" s="34"/>
      <c r="D1883" s="34"/>
      <c r="E1883" s="47"/>
    </row>
    <row r="1884" spans="1:5" ht="15">
      <c r="A1884" s="33"/>
      <c r="B1884" s="34"/>
      <c r="C1884" s="34"/>
      <c r="D1884" s="34"/>
      <c r="E1884" s="47"/>
    </row>
    <row r="1885" spans="1:5" ht="15">
      <c r="A1885" s="33"/>
      <c r="B1885" s="34"/>
      <c r="C1885" s="34"/>
      <c r="D1885" s="34"/>
      <c r="E1885" s="47"/>
    </row>
    <row r="1886" spans="1:5" ht="15">
      <c r="A1886" s="33"/>
      <c r="B1886" s="34"/>
      <c r="C1886" s="34"/>
      <c r="D1886" s="34"/>
      <c r="E1886" s="47"/>
    </row>
    <row r="1887" spans="1:5" ht="15">
      <c r="A1887" s="33"/>
      <c r="B1887" s="34"/>
      <c r="C1887" s="34"/>
      <c r="D1887" s="34"/>
      <c r="E1887" s="47"/>
    </row>
    <row r="1888" spans="1:5" ht="15">
      <c r="A1888" s="33"/>
      <c r="B1888" s="34"/>
      <c r="C1888" s="34"/>
      <c r="D1888" s="34"/>
      <c r="E1888" s="47"/>
    </row>
    <row r="1889" spans="1:5" ht="15">
      <c r="A1889" s="33"/>
      <c r="B1889" s="34"/>
      <c r="C1889" s="34"/>
      <c r="D1889" s="34"/>
      <c r="E1889" s="47"/>
    </row>
    <row r="1890" spans="1:5" ht="15">
      <c r="A1890" s="33"/>
      <c r="B1890" s="34"/>
      <c r="C1890" s="34"/>
      <c r="D1890" s="34"/>
      <c r="E1890" s="47"/>
    </row>
    <row r="1891" spans="1:5" ht="15">
      <c r="A1891" s="33"/>
      <c r="B1891" s="34"/>
      <c r="C1891" s="34"/>
      <c r="D1891" s="34"/>
      <c r="E1891" s="47"/>
    </row>
    <row r="1892" spans="1:5" ht="15">
      <c r="A1892" s="33"/>
      <c r="B1892" s="34"/>
      <c r="C1892" s="34"/>
      <c r="D1892" s="34"/>
      <c r="E1892" s="47"/>
    </row>
    <row r="1893" spans="1:5" ht="15">
      <c r="A1893" s="33"/>
      <c r="B1893" s="34"/>
      <c r="C1893" s="34"/>
      <c r="D1893" s="34"/>
      <c r="E1893" s="47"/>
    </row>
    <row r="1894" spans="1:5" ht="15">
      <c r="A1894" s="33"/>
      <c r="B1894" s="34"/>
      <c r="C1894" s="34"/>
      <c r="D1894" s="34"/>
      <c r="E1894" s="47"/>
    </row>
    <row r="1895" spans="1:5" ht="15">
      <c r="A1895" s="33"/>
      <c r="B1895" s="34"/>
      <c r="C1895" s="34"/>
      <c r="D1895" s="34"/>
      <c r="E1895" s="47"/>
    </row>
    <row r="1896" spans="1:5" ht="15">
      <c r="A1896" s="33"/>
      <c r="B1896" s="34"/>
      <c r="C1896" s="34"/>
      <c r="D1896" s="34"/>
      <c r="E1896" s="47"/>
    </row>
    <row r="1897" spans="1:5" ht="15">
      <c r="A1897" s="33"/>
      <c r="B1897" s="34"/>
      <c r="C1897" s="34"/>
      <c r="D1897" s="34"/>
      <c r="E1897" s="47"/>
    </row>
    <row r="1898" spans="1:5" ht="15">
      <c r="A1898" s="33"/>
      <c r="B1898" s="34"/>
      <c r="C1898" s="34"/>
      <c r="D1898" s="34"/>
      <c r="E1898" s="47"/>
    </row>
    <row r="1899" spans="1:5" ht="15">
      <c r="A1899" s="33"/>
      <c r="B1899" s="34"/>
      <c r="C1899" s="34"/>
      <c r="D1899" s="34"/>
      <c r="E1899" s="47"/>
    </row>
    <row r="1900" spans="1:5" ht="15">
      <c r="A1900" s="33"/>
      <c r="B1900" s="34"/>
      <c r="C1900" s="34"/>
      <c r="D1900" s="34"/>
      <c r="E1900" s="47"/>
    </row>
    <row r="1901" spans="1:5" ht="15">
      <c r="A1901" s="33"/>
      <c r="B1901" s="34"/>
      <c r="C1901" s="34"/>
      <c r="D1901" s="34"/>
      <c r="E1901" s="47"/>
    </row>
    <row r="1902" spans="1:5" ht="15">
      <c r="A1902" s="33"/>
      <c r="B1902" s="34"/>
      <c r="C1902" s="34"/>
      <c r="D1902" s="34"/>
      <c r="E1902" s="47"/>
    </row>
    <row r="1903" spans="1:5" ht="15">
      <c r="A1903" s="33"/>
      <c r="B1903" s="34"/>
      <c r="C1903" s="34"/>
      <c r="D1903" s="34"/>
      <c r="E1903" s="47"/>
    </row>
    <row r="1904" spans="1:5" ht="15.75">
      <c r="A1904" s="5"/>
      <c r="B1904" s="12"/>
    </row>
    <row r="1905" spans="1:2" ht="15.75">
      <c r="A1905" s="5"/>
      <c r="B1905" s="12"/>
    </row>
    <row r="1906" spans="1:2" ht="15.75">
      <c r="A1906" s="5"/>
      <c r="B1906" s="12"/>
    </row>
    <row r="1907" spans="1:2" ht="15.75">
      <c r="A1907" s="5"/>
      <c r="B1907" s="12"/>
    </row>
    <row r="1908" spans="1:2" ht="15.75">
      <c r="A1908" s="5"/>
      <c r="B1908" s="12"/>
    </row>
    <row r="1909" spans="1:2" ht="15.75">
      <c r="A1909" s="5"/>
      <c r="B1909" s="12"/>
    </row>
    <row r="1910" spans="1:2" ht="15.75">
      <c r="A1910" s="5"/>
      <c r="B1910" s="12"/>
    </row>
    <row r="1911" spans="1:2" ht="15.75">
      <c r="A1911" s="5"/>
      <c r="B1911" s="12"/>
    </row>
    <row r="1912" spans="1:2" ht="15.75">
      <c r="A1912" s="5"/>
      <c r="B1912" s="12"/>
    </row>
    <row r="1913" spans="1:2" ht="15.75">
      <c r="A1913" s="5"/>
      <c r="B1913" s="12"/>
    </row>
    <row r="1914" spans="1:2" ht="15.75">
      <c r="A1914" s="5"/>
      <c r="B1914" s="12"/>
    </row>
    <row r="1915" spans="1:2" ht="15.75">
      <c r="A1915" s="5"/>
      <c r="B1915" s="12"/>
    </row>
    <row r="1916" spans="1:2" ht="15.75">
      <c r="A1916" s="5"/>
      <c r="B1916" s="12"/>
    </row>
    <row r="1917" spans="1:2" ht="15.75">
      <c r="A1917" s="5"/>
      <c r="B1917" s="12"/>
    </row>
    <row r="1918" spans="1:2" ht="15.75">
      <c r="A1918" s="5"/>
      <c r="B1918" s="12"/>
    </row>
    <row r="1919" spans="1:2" ht="15.75">
      <c r="A1919" s="5"/>
      <c r="B1919" s="12"/>
    </row>
    <row r="1920" spans="1:2" ht="15.75">
      <c r="A1920" s="5"/>
      <c r="B1920" s="12"/>
    </row>
    <row r="1921" spans="1:2" ht="15.75">
      <c r="A1921" s="5"/>
      <c r="B1921" s="12"/>
    </row>
    <row r="1922" spans="1:2" ht="15.75">
      <c r="A1922" s="5"/>
      <c r="B1922" s="12"/>
    </row>
    <row r="1923" spans="1:2" ht="15.75">
      <c r="A1923" s="5"/>
      <c r="B1923" s="12"/>
    </row>
    <row r="1924" spans="1:2" ht="15.75">
      <c r="A1924" s="5"/>
      <c r="B1924" s="12"/>
    </row>
    <row r="1925" spans="1:2" ht="15.75">
      <c r="A1925" s="5"/>
      <c r="B1925" s="12"/>
    </row>
    <row r="1926" spans="1:2" ht="15.75">
      <c r="A1926" s="5"/>
      <c r="B1926" s="12"/>
    </row>
    <row r="1927" spans="1:2" ht="15.75">
      <c r="A1927" s="5"/>
      <c r="B1927" s="12"/>
    </row>
    <row r="1928" spans="1:2" ht="15.75">
      <c r="A1928" s="5"/>
      <c r="B1928" s="12"/>
    </row>
    <row r="1929" spans="1:2" ht="15.75">
      <c r="A1929" s="5"/>
      <c r="B1929" s="12"/>
    </row>
    <row r="1930" spans="1:2" ht="15.75">
      <c r="A1930" s="5"/>
      <c r="B1930" s="12"/>
    </row>
    <row r="1931" spans="1:2" ht="15.75">
      <c r="A1931" s="5"/>
      <c r="B1931" s="12"/>
    </row>
    <row r="1932" spans="1:2" ht="15.75">
      <c r="A1932" s="5"/>
      <c r="B1932" s="12"/>
    </row>
    <row r="1933" spans="1:2" ht="15.75">
      <c r="A1933" s="5"/>
      <c r="B1933" s="12"/>
    </row>
    <row r="1934" spans="1:2" ht="15.75">
      <c r="A1934" s="5"/>
      <c r="B1934" s="12"/>
    </row>
    <row r="1935" spans="1:2" ht="15.75">
      <c r="A1935" s="5"/>
      <c r="B1935" s="12"/>
    </row>
    <row r="1936" spans="1:2" ht="15.75">
      <c r="A1936" s="5"/>
      <c r="B1936" s="12"/>
    </row>
    <row r="1937" spans="1:2" ht="15.75">
      <c r="A1937" s="5"/>
      <c r="B1937" s="12"/>
    </row>
    <row r="1938" spans="1:2" ht="15.75">
      <c r="A1938" s="5"/>
      <c r="B1938" s="12"/>
    </row>
    <row r="1939" spans="1:2" ht="15.75">
      <c r="A1939" s="5"/>
      <c r="B1939" s="12"/>
    </row>
    <row r="1940" spans="1:2" ht="15.75">
      <c r="A1940" s="5"/>
      <c r="B1940" s="12"/>
    </row>
    <row r="1941" spans="1:2" ht="15.75">
      <c r="A1941" s="5"/>
      <c r="B1941" s="12"/>
    </row>
    <row r="1942" spans="1:2" ht="15.75">
      <c r="A1942" s="5"/>
      <c r="B1942" s="12"/>
    </row>
    <row r="1943" spans="1:2" ht="15.75">
      <c r="A1943" s="5"/>
      <c r="B1943" s="12"/>
    </row>
    <row r="1944" spans="1:2" ht="15.75">
      <c r="A1944" s="5"/>
      <c r="B1944" s="12"/>
    </row>
    <row r="1945" spans="1:2" ht="15.75">
      <c r="A1945" s="5"/>
      <c r="B1945" s="12"/>
    </row>
    <row r="1946" spans="1:2" ht="15.75">
      <c r="A1946" s="5"/>
      <c r="B1946" s="12"/>
    </row>
    <row r="1947" spans="1:2" ht="15.75">
      <c r="A1947" s="5"/>
      <c r="B1947" s="12"/>
    </row>
    <row r="1948" spans="1:2" ht="15.75">
      <c r="A1948" s="5"/>
      <c r="B1948" s="12"/>
    </row>
    <row r="1949" spans="1:2" ht="15.75">
      <c r="A1949" s="5"/>
      <c r="B1949" s="12"/>
    </row>
    <row r="1950" spans="1:2" ht="15.75">
      <c r="A1950" s="5"/>
      <c r="B1950" s="12"/>
    </row>
    <row r="1951" spans="1:2" ht="15.75">
      <c r="A1951" s="5"/>
      <c r="B1951" s="12"/>
    </row>
    <row r="1952" spans="1:2" ht="15.75">
      <c r="A1952" s="5"/>
      <c r="B1952" s="12"/>
    </row>
    <row r="1953" spans="1:2" ht="15.75">
      <c r="A1953" s="5"/>
      <c r="B1953" s="12"/>
    </row>
    <row r="1954" spans="1:2" ht="15.75">
      <c r="A1954" s="5"/>
      <c r="B1954" s="12"/>
    </row>
    <row r="1955" spans="1:2" ht="15.75">
      <c r="A1955" s="5"/>
      <c r="B1955" s="12"/>
    </row>
    <row r="1956" spans="1:2" ht="15.75">
      <c r="A1956" s="5"/>
      <c r="B1956" s="12"/>
    </row>
    <row r="1957" spans="1:2" ht="15.75">
      <c r="A1957" s="5"/>
      <c r="B1957" s="12"/>
    </row>
    <row r="1958" spans="1:2" ht="15.75">
      <c r="A1958" s="5"/>
      <c r="B1958" s="12"/>
    </row>
    <row r="1959" spans="1:2" ht="15.75">
      <c r="A1959" s="5"/>
      <c r="B1959" s="12"/>
    </row>
    <row r="1960" spans="1:2" ht="15.75">
      <c r="A1960" s="5"/>
      <c r="B1960" s="12"/>
    </row>
    <row r="1961" spans="1:2" ht="15.75">
      <c r="A1961" s="5"/>
      <c r="B1961" s="12"/>
    </row>
    <row r="1962" spans="1:2" ht="15.75">
      <c r="A1962" s="5"/>
      <c r="B1962" s="12"/>
    </row>
    <row r="1963" spans="1:2" ht="15.75">
      <c r="A1963" s="5"/>
      <c r="B1963" s="12"/>
    </row>
    <row r="1964" spans="1:2" ht="15.75">
      <c r="A1964" s="5"/>
      <c r="B1964" s="12"/>
    </row>
    <row r="1965" spans="1:2" ht="15.75">
      <c r="A1965" s="5"/>
      <c r="B1965" s="12"/>
    </row>
    <row r="1966" spans="1:2" ht="15.75">
      <c r="A1966" s="5"/>
      <c r="B1966" s="12"/>
    </row>
    <row r="1967" spans="1:2" ht="15.75">
      <c r="A1967" s="5"/>
      <c r="B1967" s="12"/>
    </row>
    <row r="1968" spans="1:2" ht="15.75">
      <c r="A1968" s="5"/>
      <c r="B1968" s="12"/>
    </row>
    <row r="1969" spans="1:2" ht="15.75">
      <c r="A1969" s="5"/>
      <c r="B1969" s="12"/>
    </row>
    <row r="1970" spans="1:2" ht="15.75">
      <c r="A1970" s="5"/>
      <c r="B1970" s="12"/>
    </row>
    <row r="1971" spans="1:2" ht="15.75">
      <c r="A1971" s="5"/>
      <c r="B1971" s="12"/>
    </row>
    <row r="1972" spans="1:2" ht="15.75">
      <c r="A1972" s="5"/>
      <c r="B1972" s="12"/>
    </row>
    <row r="1973" spans="1:2" ht="15.75">
      <c r="A1973" s="5"/>
      <c r="B1973" s="12"/>
    </row>
    <row r="1974" spans="1:2" ht="15.75">
      <c r="A1974" s="5"/>
      <c r="B1974" s="12"/>
    </row>
    <row r="1975" spans="1:2" ht="15.75">
      <c r="A1975" s="5"/>
      <c r="B1975" s="12"/>
    </row>
    <row r="1976" spans="1:2" ht="15.75">
      <c r="A1976" s="5"/>
      <c r="B1976" s="12"/>
    </row>
    <row r="1977" spans="1:2" ht="15.75">
      <c r="A1977" s="5"/>
      <c r="B1977" s="12"/>
    </row>
    <row r="1978" spans="1:2" ht="15.75">
      <c r="A1978" s="5"/>
      <c r="B1978" s="12"/>
    </row>
    <row r="1979" spans="1:2" ht="15.75">
      <c r="A1979" s="5"/>
      <c r="B1979" s="12"/>
    </row>
    <row r="1980" spans="1:2" ht="15.75">
      <c r="A1980" s="5"/>
      <c r="B1980" s="12"/>
    </row>
    <row r="1981" spans="1:2" ht="15.75">
      <c r="A1981" s="5"/>
      <c r="B1981" s="12"/>
    </row>
    <row r="1982" spans="1:2" ht="15.75">
      <c r="A1982" s="5"/>
      <c r="B1982" s="12"/>
    </row>
    <row r="1983" spans="1:2" ht="15.75">
      <c r="A1983" s="5"/>
      <c r="B1983" s="12"/>
    </row>
    <row r="1984" spans="1:2" ht="15.75">
      <c r="A1984" s="5"/>
      <c r="B1984" s="12"/>
    </row>
    <row r="1985" spans="1:2" ht="15.75">
      <c r="A1985" s="5"/>
      <c r="B1985" s="12"/>
    </row>
    <row r="1986" spans="1:2" ht="15.75">
      <c r="A1986" s="5"/>
      <c r="B1986" s="12"/>
    </row>
    <row r="1987" spans="1:2" ht="15.75">
      <c r="A1987" s="5"/>
      <c r="B1987" s="12"/>
    </row>
    <row r="1988" spans="1:2" ht="15.75">
      <c r="A1988" s="5"/>
      <c r="B1988" s="12"/>
    </row>
    <row r="1989" spans="1:2" ht="15.75">
      <c r="A1989" s="5"/>
      <c r="B1989" s="12"/>
    </row>
    <row r="1990" spans="1:2" ht="15.75">
      <c r="A1990" s="5"/>
      <c r="B1990" s="12"/>
    </row>
    <row r="1991" spans="1:2" ht="15.75">
      <c r="A1991" s="5"/>
      <c r="B1991" s="12"/>
    </row>
    <row r="1992" spans="1:2" ht="15.75">
      <c r="A1992" s="5"/>
      <c r="B1992" s="12"/>
    </row>
    <row r="1993" spans="1:2" ht="15.75">
      <c r="A1993" s="5"/>
      <c r="B1993" s="12"/>
    </row>
    <row r="1994" spans="1:2" ht="15.75">
      <c r="A1994" s="5"/>
      <c r="B1994" s="12"/>
    </row>
    <row r="1995" spans="1:2" ht="15.75">
      <c r="A1995" s="5"/>
      <c r="B1995" s="12"/>
    </row>
    <row r="1996" spans="1:2" ht="15.75">
      <c r="A1996" s="5"/>
      <c r="B1996" s="12"/>
    </row>
    <row r="1997" spans="1:2" ht="15.75">
      <c r="A1997" s="5"/>
      <c r="B1997" s="12"/>
    </row>
    <row r="1998" spans="1:2" ht="15.75">
      <c r="A1998" s="5"/>
      <c r="B1998" s="12"/>
    </row>
    <row r="1999" spans="1:2" ht="15.75">
      <c r="A1999" s="5"/>
      <c r="B1999" s="12"/>
    </row>
    <row r="2000" spans="1:2" ht="15.75">
      <c r="A2000" s="5"/>
      <c r="B2000" s="12"/>
    </row>
    <row r="2001" spans="1:2" ht="15.75">
      <c r="A2001" s="5"/>
      <c r="B2001" s="12"/>
    </row>
    <row r="2002" spans="1:2" ht="15.75">
      <c r="A2002" s="5"/>
      <c r="B2002" s="12"/>
    </row>
    <row r="2003" spans="1:2" ht="15.75">
      <c r="A2003" s="5"/>
      <c r="B2003" s="12"/>
    </row>
    <row r="2004" spans="1:2" ht="15.75">
      <c r="A2004" s="5"/>
      <c r="B2004" s="12"/>
    </row>
    <row r="2005" spans="1:2" ht="15.75">
      <c r="A2005" s="5"/>
      <c r="B2005" s="12"/>
    </row>
    <row r="2006" spans="1:2" ht="15.75">
      <c r="A2006" s="5"/>
      <c r="B2006" s="12"/>
    </row>
    <row r="2007" spans="1:2" ht="15.75">
      <c r="A2007" s="5"/>
      <c r="B2007" s="12"/>
    </row>
    <row r="2008" spans="1:2" ht="15.75">
      <c r="A2008" s="5"/>
      <c r="B2008" s="12"/>
    </row>
    <row r="2009" spans="1:2" ht="15.75">
      <c r="A2009" s="5"/>
      <c r="B2009" s="12"/>
    </row>
    <row r="2010" spans="1:2" ht="15.75">
      <c r="A2010" s="5"/>
      <c r="B2010" s="12"/>
    </row>
    <row r="2011" spans="1:2" ht="15.75">
      <c r="A2011" s="5"/>
      <c r="B2011" s="12"/>
    </row>
    <row r="2012" spans="1:2" ht="15.75">
      <c r="A2012" s="5"/>
      <c r="B2012" s="12"/>
    </row>
    <row r="2013" spans="1:2" ht="15.75">
      <c r="A2013" s="5"/>
      <c r="B2013" s="12"/>
    </row>
    <row r="2014" spans="1:2" ht="15.75">
      <c r="A2014" s="5"/>
      <c r="B2014" s="12"/>
    </row>
    <row r="2015" spans="1:2" ht="15.75">
      <c r="A2015" s="5"/>
      <c r="B2015" s="12"/>
    </row>
    <row r="2016" spans="1:2" ht="15.75">
      <c r="A2016" s="5"/>
      <c r="B2016" s="12"/>
    </row>
    <row r="2017" spans="1:2" ht="15.75">
      <c r="A2017" s="5"/>
      <c r="B2017" s="12"/>
    </row>
    <row r="2018" spans="1:2" ht="15.75">
      <c r="A2018" s="5"/>
      <c r="B2018" s="12"/>
    </row>
    <row r="2019" spans="1:2" ht="15.75">
      <c r="A2019" s="5"/>
      <c r="B2019" s="12"/>
    </row>
    <row r="2020" spans="1:2" ht="15.75">
      <c r="A2020" s="5"/>
      <c r="B2020" s="12"/>
    </row>
    <row r="2021" spans="1:2" ht="15.75">
      <c r="A2021" s="5"/>
      <c r="B2021" s="12"/>
    </row>
    <row r="2022" spans="1:2" ht="15.75">
      <c r="A2022" s="5"/>
      <c r="B2022" s="12"/>
    </row>
    <row r="2023" spans="1:2" ht="15.75">
      <c r="A2023" s="5"/>
      <c r="B2023" s="12"/>
    </row>
    <row r="2024" spans="1:2" ht="15.75">
      <c r="A2024" s="5"/>
      <c r="B2024" s="12"/>
    </row>
    <row r="2025" spans="1:2" ht="15.75">
      <c r="A2025" s="5"/>
      <c r="B2025" s="12"/>
    </row>
    <row r="2026" spans="1:2" ht="15.75">
      <c r="A2026" s="5"/>
      <c r="B2026" s="12"/>
    </row>
    <row r="2027" spans="1:2" ht="15.75">
      <c r="A2027" s="5"/>
      <c r="B2027" s="12"/>
    </row>
    <row r="2028" spans="1:2" ht="15.75">
      <c r="A2028" s="5"/>
      <c r="B2028" s="12"/>
    </row>
    <row r="2029" spans="1:2" ht="15.75">
      <c r="A2029" s="5"/>
      <c r="B2029" s="12"/>
    </row>
    <row r="2030" spans="1:2" ht="15.75">
      <c r="A2030" s="5"/>
      <c r="B2030" s="12"/>
    </row>
    <row r="2031" spans="1:2" ht="15.75">
      <c r="A2031" s="5"/>
      <c r="B2031" s="12"/>
    </row>
    <row r="2032" spans="1:2" ht="15.75">
      <c r="A2032" s="5"/>
      <c r="B2032" s="12"/>
    </row>
    <row r="2033" spans="1:2" ht="15.75">
      <c r="A2033" s="5"/>
      <c r="B2033" s="12"/>
    </row>
    <row r="2034" spans="1:2" ht="15.75">
      <c r="A2034" s="5"/>
      <c r="B2034" s="12"/>
    </row>
    <row r="2035" spans="1:2" ht="15.75">
      <c r="A2035" s="5"/>
      <c r="B2035" s="12"/>
    </row>
    <row r="2036" spans="1:2" ht="15.75">
      <c r="A2036" s="5"/>
      <c r="B2036" s="12"/>
    </row>
    <row r="2037" spans="1:2" ht="15.75">
      <c r="A2037" s="5"/>
      <c r="B2037" s="12"/>
    </row>
    <row r="2038" spans="1:2" ht="15.75">
      <c r="A2038" s="5"/>
      <c r="B2038" s="12"/>
    </row>
    <row r="2039" spans="1:2" ht="15.75">
      <c r="A2039" s="5"/>
      <c r="B2039" s="12"/>
    </row>
    <row r="2040" spans="1:2" ht="15.75">
      <c r="A2040" s="5"/>
      <c r="B2040" s="12"/>
    </row>
    <row r="2041" spans="1:2" ht="15.75">
      <c r="A2041" s="5"/>
      <c r="B2041" s="12"/>
    </row>
    <row r="2042" spans="1:2" ht="15.75">
      <c r="A2042" s="5"/>
      <c r="B2042" s="12"/>
    </row>
    <row r="2043" spans="1:2" ht="15.75">
      <c r="A2043" s="5"/>
      <c r="B2043" s="12"/>
    </row>
    <row r="2044" spans="1:2" ht="15.75">
      <c r="A2044" s="5"/>
      <c r="B2044" s="12"/>
    </row>
    <row r="2045" spans="1:2" ht="15.75">
      <c r="A2045" s="5"/>
      <c r="B2045" s="12"/>
    </row>
    <row r="2046" spans="1:2" ht="15.75">
      <c r="A2046" s="5"/>
      <c r="B2046" s="12"/>
    </row>
    <row r="2047" spans="1:2" ht="15.75">
      <c r="A2047" s="5"/>
      <c r="B2047" s="12"/>
    </row>
    <row r="2048" spans="1:2" ht="15.75">
      <c r="A2048" s="5"/>
      <c r="B2048" s="12"/>
    </row>
    <row r="2049" spans="1:2" ht="15.75">
      <c r="A2049" s="5"/>
      <c r="B2049" s="12"/>
    </row>
    <row r="2050" spans="1:2" ht="15.75">
      <c r="A2050" s="5"/>
      <c r="B2050" s="12"/>
    </row>
    <row r="2051" spans="1:2" ht="15.75">
      <c r="A2051" s="5"/>
      <c r="B2051" s="12"/>
    </row>
    <row r="2052" spans="1:2" ht="15.75">
      <c r="A2052" s="5"/>
      <c r="B2052" s="12"/>
    </row>
    <row r="2053" spans="1:2" ht="15.75">
      <c r="A2053" s="5"/>
      <c r="B2053" s="12"/>
    </row>
    <row r="2054" spans="1:2" ht="15.75">
      <c r="A2054" s="5"/>
      <c r="B2054" s="12"/>
    </row>
    <row r="2055" spans="1:2" ht="15.75">
      <c r="A2055" s="5"/>
      <c r="B2055" s="12"/>
    </row>
    <row r="2056" spans="1:2" ht="15.75">
      <c r="A2056" s="5"/>
      <c r="B2056" s="12"/>
    </row>
    <row r="2057" spans="1:2" ht="15.75">
      <c r="A2057" s="5"/>
      <c r="B2057" s="12"/>
    </row>
    <row r="2058" spans="1:2" ht="15.75">
      <c r="A2058" s="5"/>
      <c r="B2058" s="12"/>
    </row>
    <row r="2059" spans="1:2" ht="15.75">
      <c r="A2059" s="5"/>
      <c r="B2059" s="12"/>
    </row>
    <row r="2060" spans="1:2" ht="15.75">
      <c r="A2060" s="5"/>
      <c r="B2060" s="12"/>
    </row>
    <row r="2061" spans="1:2" ht="15.75">
      <c r="A2061" s="5"/>
      <c r="B2061" s="12"/>
    </row>
    <row r="2062" spans="1:2" ht="15.75">
      <c r="A2062" s="5"/>
      <c r="B2062" s="12"/>
    </row>
    <row r="2063" spans="1:2" ht="15.75">
      <c r="A2063" s="5"/>
      <c r="B2063" s="12"/>
    </row>
    <row r="2064" spans="1:2" ht="15.75">
      <c r="A2064" s="5"/>
      <c r="B2064" s="12"/>
    </row>
    <row r="2065" spans="1:2" ht="15.75">
      <c r="A2065" s="5"/>
      <c r="B2065" s="12"/>
    </row>
    <row r="2066" spans="1:2" ht="15.75">
      <c r="A2066" s="5"/>
      <c r="B2066" s="12"/>
    </row>
    <row r="2067" spans="1:2" ht="15.75">
      <c r="A2067" s="5"/>
      <c r="B2067" s="12"/>
    </row>
    <row r="2068" spans="1:2" ht="15.75">
      <c r="A2068" s="5"/>
      <c r="B2068" s="12"/>
    </row>
    <row r="2069" spans="1:2" ht="15.75">
      <c r="A2069" s="5"/>
      <c r="B2069" s="12"/>
    </row>
    <row r="2070" spans="1:2" ht="15.75">
      <c r="A2070" s="5"/>
      <c r="B2070" s="12"/>
    </row>
    <row r="2071" spans="1:2" ht="15.75">
      <c r="A2071" s="5"/>
      <c r="B2071" s="12"/>
    </row>
    <row r="2072" spans="1:2" ht="15.75">
      <c r="A2072" s="5"/>
      <c r="B2072" s="12"/>
    </row>
    <row r="2073" spans="1:2" ht="15.75">
      <c r="A2073" s="5"/>
      <c r="B2073" s="12"/>
    </row>
    <row r="2074" spans="1:2" ht="15.75">
      <c r="A2074" s="5"/>
      <c r="B2074" s="12"/>
    </row>
    <row r="2075" spans="1:2" ht="15.75">
      <c r="A2075" s="5"/>
      <c r="B2075" s="12"/>
    </row>
    <row r="2076" spans="1:2" ht="15.75">
      <c r="A2076" s="5"/>
      <c r="B2076" s="12"/>
    </row>
    <row r="2077" spans="1:2" ht="15.75">
      <c r="A2077" s="5"/>
      <c r="B2077" s="12"/>
    </row>
    <row r="2078" spans="1:2" ht="15.75">
      <c r="A2078" s="5"/>
      <c r="B2078" s="12"/>
    </row>
    <row r="2079" spans="1:2" ht="15.75">
      <c r="A2079" s="5"/>
      <c r="B2079" s="12"/>
    </row>
    <row r="2080" spans="1:2" ht="15.75">
      <c r="A2080" s="5"/>
      <c r="B2080" s="12"/>
    </row>
    <row r="2081" spans="1:2" ht="15.75">
      <c r="A2081" s="5"/>
      <c r="B2081" s="12"/>
    </row>
    <row r="2082" spans="1:2" ht="15.75">
      <c r="A2082" s="5"/>
      <c r="B2082" s="12"/>
    </row>
    <row r="2083" spans="1:2" ht="15.75">
      <c r="A2083" s="5"/>
      <c r="B2083" s="12"/>
    </row>
    <row r="2084" spans="1:2" ht="15.75">
      <c r="A2084" s="5"/>
      <c r="B2084" s="12"/>
    </row>
    <row r="2085" spans="1:2" ht="15.75">
      <c r="A2085" s="5"/>
      <c r="B2085" s="12"/>
    </row>
    <row r="2086" spans="1:2" ht="15.75">
      <c r="A2086" s="5"/>
      <c r="B2086" s="12"/>
    </row>
    <row r="2087" spans="1:2" ht="15.75">
      <c r="A2087" s="5"/>
      <c r="B2087" s="12"/>
    </row>
    <row r="2088" spans="1:2" ht="15.75">
      <c r="A2088" s="5"/>
      <c r="B2088" s="12"/>
    </row>
    <row r="2089" spans="1:2" ht="15.75">
      <c r="A2089" s="5"/>
      <c r="B2089" s="12"/>
    </row>
    <row r="2090" spans="1:2" ht="15.75">
      <c r="A2090" s="5"/>
      <c r="B2090" s="12"/>
    </row>
    <row r="2091" spans="1:2" ht="15.75">
      <c r="A2091" s="5"/>
      <c r="B2091" s="12"/>
    </row>
    <row r="2092" spans="1:2" ht="15.75">
      <c r="A2092" s="5"/>
      <c r="B2092" s="12"/>
    </row>
    <row r="2093" spans="1:2" ht="15.75">
      <c r="A2093" s="5"/>
      <c r="B2093" s="12"/>
    </row>
    <row r="2094" spans="1:2" ht="15.75">
      <c r="A2094" s="5"/>
      <c r="B2094" s="12"/>
    </row>
    <row r="2095" spans="1:2" ht="15.75">
      <c r="A2095" s="5"/>
      <c r="B2095" s="12"/>
    </row>
    <row r="2096" spans="1:2" ht="15.75">
      <c r="A2096" s="5"/>
      <c r="B2096" s="12"/>
    </row>
    <row r="2097" spans="1:2" ht="15.75">
      <c r="A2097" s="5"/>
      <c r="B2097" s="12"/>
    </row>
    <row r="2098" spans="1:2" ht="15.75">
      <c r="A2098" s="5"/>
      <c r="B2098" s="12"/>
    </row>
    <row r="2099" spans="1:2" ht="15.75">
      <c r="A2099" s="5"/>
      <c r="B2099" s="12"/>
    </row>
    <row r="2100" spans="1:2" ht="15.75">
      <c r="A2100" s="5"/>
      <c r="B2100" s="12"/>
    </row>
    <row r="2101" spans="1:2" ht="15.75">
      <c r="A2101" s="5"/>
      <c r="B2101" s="12"/>
    </row>
    <row r="2102" spans="1:2" ht="15.75">
      <c r="A2102" s="5"/>
      <c r="B2102" s="12"/>
    </row>
    <row r="2103" spans="1:2" ht="15.75">
      <c r="A2103" s="5"/>
      <c r="B2103" s="12"/>
    </row>
    <row r="2104" spans="1:2" ht="15.75">
      <c r="A2104" s="5"/>
      <c r="B2104" s="12"/>
    </row>
    <row r="2105" spans="1:2" ht="15.75">
      <c r="A2105" s="5"/>
      <c r="B2105" s="12"/>
    </row>
    <row r="2106" spans="1:2" ht="15.75">
      <c r="A2106" s="5"/>
      <c r="B2106" s="12"/>
    </row>
    <row r="2107" spans="1:2" ht="15.75">
      <c r="A2107" s="5"/>
      <c r="B2107" s="12"/>
    </row>
    <row r="2108" spans="1:2" ht="15.75">
      <c r="A2108" s="5"/>
      <c r="B2108" s="12"/>
    </row>
    <row r="2109" spans="1:2" ht="15.75">
      <c r="A2109" s="5"/>
      <c r="B2109" s="12"/>
    </row>
    <row r="2110" spans="1:2" ht="15.75">
      <c r="A2110" s="5"/>
      <c r="B2110" s="12"/>
    </row>
    <row r="2111" spans="1:2" ht="15.75">
      <c r="A2111" s="5"/>
      <c r="B2111" s="12"/>
    </row>
    <row r="2112" spans="1:2" ht="15.75">
      <c r="A2112" s="5"/>
      <c r="B2112" s="12"/>
    </row>
    <row r="2113" spans="1:2" ht="15.75">
      <c r="A2113" s="5"/>
      <c r="B2113" s="12"/>
    </row>
    <row r="2114" spans="1:2" ht="15.75">
      <c r="A2114" s="5"/>
      <c r="B2114" s="12"/>
    </row>
    <row r="2115" spans="1:2" ht="15.75">
      <c r="A2115" s="5"/>
      <c r="B2115" s="12"/>
    </row>
    <row r="2116" spans="1:2" ht="15.75">
      <c r="A2116" s="5"/>
      <c r="B2116" s="12"/>
    </row>
    <row r="2117" spans="1:2" ht="15.75">
      <c r="A2117" s="5"/>
      <c r="B2117" s="12"/>
    </row>
    <row r="2118" spans="1:2" ht="15.75">
      <c r="A2118" s="5"/>
      <c r="B2118" s="12"/>
    </row>
    <row r="2119" spans="1:2" ht="15.75">
      <c r="A2119" s="5"/>
      <c r="B2119" s="12"/>
    </row>
    <row r="2120" spans="1:2" ht="15.75">
      <c r="A2120" s="5"/>
      <c r="B2120" s="12"/>
    </row>
    <row r="2121" spans="1:2" ht="15.75">
      <c r="A2121" s="5"/>
      <c r="B2121" s="12"/>
    </row>
    <row r="2122" spans="1:2" ht="15.75">
      <c r="A2122" s="5"/>
      <c r="B2122" s="12"/>
    </row>
    <row r="2123" spans="1:2" ht="15.75">
      <c r="A2123" s="5"/>
      <c r="B2123" s="12"/>
    </row>
    <row r="2124" spans="1:2" ht="15.75">
      <c r="A2124" s="5"/>
      <c r="B2124" s="12"/>
    </row>
    <row r="2125" spans="1:2" ht="15.75">
      <c r="A2125" s="5"/>
      <c r="B2125" s="12"/>
    </row>
    <row r="2126" spans="1:2" ht="15.75">
      <c r="A2126" s="5"/>
      <c r="B2126" s="12"/>
    </row>
    <row r="2127" spans="1:2" ht="15.75">
      <c r="A2127" s="5"/>
      <c r="B2127" s="12"/>
    </row>
    <row r="2128" spans="1:2" ht="15.75">
      <c r="A2128" s="5"/>
      <c r="B2128" s="12"/>
    </row>
    <row r="2129" spans="1:2" ht="15.75">
      <c r="A2129" s="5"/>
      <c r="B2129" s="12"/>
    </row>
    <row r="2130" spans="1:2" ht="15.75">
      <c r="A2130" s="5"/>
      <c r="B2130" s="12"/>
    </row>
    <row r="2131" spans="1:2" ht="15.75">
      <c r="A2131" s="5"/>
      <c r="B2131" s="12"/>
    </row>
    <row r="2132" spans="1:2" ht="15.75">
      <c r="A2132" s="5"/>
      <c r="B2132" s="12"/>
    </row>
    <row r="2133" spans="1:2" ht="15.75">
      <c r="A2133" s="5"/>
      <c r="B2133" s="12"/>
    </row>
    <row r="2134" spans="1:2" ht="15.75">
      <c r="A2134" s="5"/>
      <c r="B2134" s="12"/>
    </row>
    <row r="2135" spans="1:2" ht="15.75">
      <c r="A2135" s="5"/>
      <c r="B2135" s="12"/>
    </row>
    <row r="2136" spans="1:2" ht="15.75">
      <c r="A2136" s="5"/>
      <c r="B2136" s="12"/>
    </row>
    <row r="2137" spans="1:2" ht="15.75">
      <c r="A2137" s="5"/>
      <c r="B2137" s="12"/>
    </row>
    <row r="2138" spans="1:2" ht="15.75">
      <c r="A2138" s="5"/>
      <c r="B2138" s="12"/>
    </row>
    <row r="2139" spans="1:2" ht="15.75">
      <c r="A2139" s="5"/>
      <c r="B2139" s="12"/>
    </row>
    <row r="2140" spans="1:2" ht="15.75">
      <c r="A2140" s="5"/>
      <c r="B2140" s="12"/>
    </row>
    <row r="2141" spans="1:2" ht="15.75">
      <c r="A2141" s="5"/>
      <c r="B2141" s="12"/>
    </row>
    <row r="2142" spans="1:2" ht="15.75">
      <c r="A2142" s="5"/>
      <c r="B2142" s="12"/>
    </row>
    <row r="2143" spans="1:2" ht="15.75">
      <c r="A2143" s="5"/>
      <c r="B2143" s="12"/>
    </row>
    <row r="2144" spans="1:2" ht="15.75">
      <c r="A2144" s="5"/>
      <c r="B2144" s="12"/>
    </row>
    <row r="2145" spans="1:2" ht="15.75">
      <c r="A2145" s="5"/>
      <c r="B2145" s="12"/>
    </row>
    <row r="2146" spans="1:2" ht="15.75">
      <c r="A2146" s="5"/>
      <c r="B2146" s="12"/>
    </row>
    <row r="2147" spans="1:2" ht="15.75">
      <c r="A2147" s="5"/>
      <c r="B2147" s="12"/>
    </row>
    <row r="2148" spans="1:2" ht="15.75">
      <c r="A2148" s="5"/>
      <c r="B2148" s="12"/>
    </row>
    <row r="2149" spans="1:2" ht="15.75">
      <c r="A2149" s="5"/>
      <c r="B2149" s="12"/>
    </row>
    <row r="2150" spans="1:2" ht="15.75">
      <c r="A2150" s="5"/>
      <c r="B2150" s="12"/>
    </row>
    <row r="2151" spans="1:2" ht="15.75">
      <c r="A2151" s="5"/>
      <c r="B2151" s="12"/>
    </row>
    <row r="2152" spans="1:2" ht="15.75">
      <c r="A2152" s="5"/>
      <c r="B2152" s="12"/>
    </row>
    <row r="2153" spans="1:2" ht="15.75">
      <c r="A2153" s="5"/>
      <c r="B2153" s="12"/>
    </row>
    <row r="2154" spans="1:2" ht="15.75">
      <c r="A2154" s="5"/>
      <c r="B2154" s="12"/>
    </row>
    <row r="2155" spans="1:2" ht="15.75">
      <c r="A2155" s="5"/>
      <c r="B2155" s="12"/>
    </row>
    <row r="2156" spans="1:2" ht="15.75">
      <c r="A2156" s="5"/>
      <c r="B2156" s="12"/>
    </row>
    <row r="2157" spans="1:2" ht="15.75">
      <c r="A2157" s="5"/>
      <c r="B2157" s="12"/>
    </row>
    <row r="2158" spans="1:2" ht="15.75">
      <c r="A2158" s="5"/>
      <c r="B2158" s="12"/>
    </row>
    <row r="2159" spans="1:2" ht="15.75">
      <c r="A2159" s="5"/>
      <c r="B2159" s="12"/>
    </row>
    <row r="2160" spans="1:2" ht="15.75">
      <c r="A2160" s="5"/>
      <c r="B2160" s="12"/>
    </row>
    <row r="2161" spans="1:2" ht="15.75">
      <c r="A2161" s="5"/>
      <c r="B2161" s="12"/>
    </row>
    <row r="2162" spans="1:2" ht="15.75">
      <c r="A2162" s="5"/>
      <c r="B2162" s="12"/>
    </row>
    <row r="2163" spans="1:2" ht="15.75">
      <c r="A2163" s="5"/>
      <c r="B2163" s="12"/>
    </row>
    <row r="2164" spans="1:2" ht="15.75">
      <c r="A2164" s="5"/>
      <c r="B2164" s="12"/>
    </row>
    <row r="2165" spans="1:2" ht="15.75">
      <c r="A2165" s="5"/>
      <c r="B2165" s="12"/>
    </row>
    <row r="2166" spans="1:2" ht="15.75">
      <c r="A2166" s="5"/>
      <c r="B2166" s="12"/>
    </row>
    <row r="2167" spans="1:2" ht="15.75">
      <c r="A2167" s="5"/>
      <c r="B2167" s="12"/>
    </row>
    <row r="2168" spans="1:2" ht="15.75">
      <c r="A2168" s="5"/>
      <c r="B2168" s="12"/>
    </row>
    <row r="2169" spans="1:2" ht="15.75">
      <c r="A2169" s="5"/>
      <c r="B2169" s="12"/>
    </row>
    <row r="2170" spans="1:2" ht="15.75">
      <c r="A2170" s="5"/>
      <c r="B2170" s="12"/>
    </row>
    <row r="2171" spans="1:2" ht="15.75">
      <c r="A2171" s="5"/>
      <c r="B2171" s="12"/>
    </row>
    <row r="2172" spans="1:2" ht="15.75">
      <c r="A2172" s="5"/>
      <c r="B2172" s="12"/>
    </row>
    <row r="2173" spans="1:2" ht="15.75">
      <c r="A2173" s="5"/>
      <c r="B2173" s="12"/>
    </row>
    <row r="2174" spans="1:2" ht="15.75">
      <c r="A2174" s="5"/>
      <c r="B2174" s="12"/>
    </row>
    <row r="2175" spans="1:2" ht="15.75">
      <c r="A2175" s="5"/>
      <c r="B2175" s="12"/>
    </row>
    <row r="2176" spans="1:2" ht="15.75">
      <c r="A2176" s="5"/>
      <c r="B2176" s="12"/>
    </row>
    <row r="2177" spans="1:2" ht="15.75">
      <c r="A2177" s="5"/>
      <c r="B2177" s="12"/>
    </row>
    <row r="2178" spans="1:2" ht="15.75">
      <c r="A2178" s="5"/>
      <c r="B2178" s="12"/>
    </row>
    <row r="2179" spans="1:2" ht="15.75">
      <c r="A2179" s="5"/>
      <c r="B2179" s="12"/>
    </row>
    <row r="2180" spans="1:2" ht="15.75">
      <c r="A2180" s="5"/>
      <c r="B2180" s="12"/>
    </row>
    <row r="2181" spans="1:2" ht="15.75">
      <c r="A2181" s="5"/>
      <c r="B2181" s="12"/>
    </row>
    <row r="2182" spans="1:2" ht="15.75">
      <c r="A2182" s="5"/>
      <c r="B2182" s="12"/>
    </row>
    <row r="2183" spans="1:2" ht="15.75">
      <c r="A2183" s="5"/>
      <c r="B2183" s="12"/>
    </row>
    <row r="2184" spans="1:2" ht="15.75">
      <c r="A2184" s="5"/>
      <c r="B2184" s="12"/>
    </row>
    <row r="2185" spans="1:2" ht="15.75">
      <c r="A2185" s="5"/>
      <c r="B2185" s="12"/>
    </row>
    <row r="2186" spans="1:2" ht="15.75">
      <c r="A2186" s="5"/>
      <c r="B2186" s="12"/>
    </row>
    <row r="2187" spans="1:2" ht="15.75">
      <c r="A2187" s="5"/>
      <c r="B2187" s="12"/>
    </row>
    <row r="2188" spans="1:2" ht="15.75">
      <c r="A2188" s="5"/>
      <c r="B2188" s="12"/>
    </row>
    <row r="2189" spans="1:2" ht="15.75">
      <c r="A2189" s="5"/>
      <c r="B2189" s="12"/>
    </row>
    <row r="2190" spans="1:2" ht="15.75">
      <c r="A2190" s="5"/>
      <c r="B2190" s="12"/>
    </row>
    <row r="2191" spans="1:2" ht="15.75">
      <c r="A2191" s="5"/>
      <c r="B2191" s="12"/>
    </row>
    <row r="2192" spans="1:2" ht="15.75">
      <c r="A2192" s="5"/>
      <c r="B2192" s="12"/>
    </row>
    <row r="2193" spans="1:2" ht="15.75">
      <c r="A2193" s="5"/>
      <c r="B2193" s="12"/>
    </row>
    <row r="2194" spans="1:2" ht="15.75">
      <c r="A2194" s="5"/>
      <c r="B2194" s="12"/>
    </row>
    <row r="2195" spans="1:2" ht="15.75">
      <c r="A2195" s="5"/>
      <c r="B2195" s="12"/>
    </row>
    <row r="2196" spans="1:2" ht="15.75">
      <c r="A2196" s="5"/>
      <c r="B2196" s="12"/>
    </row>
    <row r="2197" spans="1:2" ht="15.75">
      <c r="A2197" s="5"/>
      <c r="B2197" s="12"/>
    </row>
    <row r="2198" spans="1:2" ht="15.75">
      <c r="A2198" s="5"/>
      <c r="B2198" s="12"/>
    </row>
    <row r="2199" spans="1:2" ht="15.75">
      <c r="A2199" s="5"/>
      <c r="B2199" s="12"/>
    </row>
    <row r="2200" spans="1:2" ht="15.75">
      <c r="A2200" s="5"/>
      <c r="B2200" s="12"/>
    </row>
    <row r="2201" spans="1:2" ht="15.75">
      <c r="A2201" s="5"/>
      <c r="B2201" s="12"/>
    </row>
    <row r="2202" spans="1:2" ht="15.75">
      <c r="A2202" s="5"/>
      <c r="B2202" s="12"/>
    </row>
    <row r="2203" spans="1:2" ht="15.75">
      <c r="A2203" s="5"/>
      <c r="B2203" s="12"/>
    </row>
    <row r="2204" spans="1:2" ht="15.75">
      <c r="A2204" s="5"/>
      <c r="B2204" s="12"/>
    </row>
    <row r="2205" spans="1:2" ht="15.75">
      <c r="A2205" s="5"/>
      <c r="B2205" s="12"/>
    </row>
    <row r="2206" spans="1:2" ht="15.75">
      <c r="A2206" s="5"/>
      <c r="B2206" s="12"/>
    </row>
    <row r="2207" spans="1:2" ht="15.75">
      <c r="A2207" s="5"/>
      <c r="B2207" s="12"/>
    </row>
    <row r="2208" spans="1:2" ht="15.75">
      <c r="A2208" s="5"/>
      <c r="B2208" s="12"/>
    </row>
    <row r="2209" spans="1:2" ht="15.75">
      <c r="A2209" s="5"/>
      <c r="B2209" s="12"/>
    </row>
    <row r="2210" spans="1:2" ht="15.75">
      <c r="A2210" s="5"/>
      <c r="B2210" s="12"/>
    </row>
    <row r="2211" spans="1:2" ht="15.75">
      <c r="A2211" s="5"/>
      <c r="B2211" s="12"/>
    </row>
    <row r="2212" spans="1:2" ht="15.75">
      <c r="A2212" s="5"/>
      <c r="B2212" s="12"/>
    </row>
    <row r="2213" spans="1:2" ht="15.75">
      <c r="A2213" s="5"/>
      <c r="B2213" s="12"/>
    </row>
    <row r="2214" spans="1:2" ht="15.75">
      <c r="A2214" s="5"/>
      <c r="B2214" s="12"/>
    </row>
    <row r="2215" spans="1:2" ht="15.75">
      <c r="A2215" s="5"/>
      <c r="B2215" s="12"/>
    </row>
    <row r="2216" spans="1:2" ht="15.75">
      <c r="A2216" s="5"/>
      <c r="B2216" s="12"/>
    </row>
    <row r="2217" spans="1:2" ht="15.75">
      <c r="A2217" s="5"/>
      <c r="B2217" s="12"/>
    </row>
    <row r="2218" spans="1:2" ht="15.75">
      <c r="A2218" s="5"/>
      <c r="B2218" s="12"/>
    </row>
    <row r="2219" spans="1:2" ht="15.75">
      <c r="A2219" s="5"/>
      <c r="B2219" s="12"/>
    </row>
    <row r="2220" spans="1:2" ht="15.75">
      <c r="A2220" s="5"/>
      <c r="B2220" s="12"/>
    </row>
    <row r="2221" spans="1:2" ht="15.75">
      <c r="A2221" s="5"/>
      <c r="B2221" s="12"/>
    </row>
    <row r="2222" spans="1:2" ht="15.75">
      <c r="A2222" s="5"/>
      <c r="B2222" s="12"/>
    </row>
    <row r="2223" spans="1:2" ht="15.75">
      <c r="A2223" s="5"/>
      <c r="B2223" s="12"/>
    </row>
    <row r="2224" spans="1:2" ht="15.75">
      <c r="A2224" s="5"/>
      <c r="B2224" s="12"/>
    </row>
    <row r="2225" spans="1:2" ht="15.75">
      <c r="A2225" s="5"/>
      <c r="B2225" s="12"/>
    </row>
    <row r="2226" spans="1:2" ht="15.75">
      <c r="A2226" s="5"/>
      <c r="B2226" s="12"/>
    </row>
    <row r="2227" spans="1:2" ht="15.75">
      <c r="A2227" s="5"/>
      <c r="B2227" s="12"/>
    </row>
    <row r="2228" spans="1:2" ht="15.75">
      <c r="A2228" s="5"/>
      <c r="B2228" s="12"/>
    </row>
    <row r="2229" spans="1:2" ht="15.75">
      <c r="A2229" s="5"/>
      <c r="B2229" s="12"/>
    </row>
    <row r="2230" spans="1:2" ht="15.75">
      <c r="A2230" s="5"/>
      <c r="B2230" s="12"/>
    </row>
    <row r="2231" spans="1:2" ht="15.75">
      <c r="A2231" s="5"/>
      <c r="B2231" s="12"/>
    </row>
    <row r="2232" spans="1:2" ht="15.75">
      <c r="A2232" s="5"/>
      <c r="B2232" s="12"/>
    </row>
    <row r="2233" spans="1:2" ht="15.75">
      <c r="A2233" s="5"/>
      <c r="B2233" s="12"/>
    </row>
    <row r="2234" spans="1:2" ht="15.75">
      <c r="A2234" s="5"/>
      <c r="B2234" s="12"/>
    </row>
    <row r="2235" spans="1:2" ht="15.75">
      <c r="A2235" s="5"/>
      <c r="B2235" s="12"/>
    </row>
    <row r="2236" spans="1:2" ht="15.75">
      <c r="A2236" s="5"/>
      <c r="B2236" s="12"/>
    </row>
    <row r="2237" spans="1:2" ht="15.75">
      <c r="A2237" s="5"/>
      <c r="B2237" s="12"/>
    </row>
    <row r="2238" spans="1:2" ht="15.75">
      <c r="A2238" s="5"/>
      <c r="B2238" s="12"/>
    </row>
    <row r="2239" spans="1:2" ht="15.75">
      <c r="A2239" s="5"/>
      <c r="B2239" s="12"/>
    </row>
    <row r="2240" spans="1:2" ht="15.75">
      <c r="A2240" s="5"/>
      <c r="B2240" s="12"/>
    </row>
    <row r="2241" spans="1:2" ht="15.75">
      <c r="A2241" s="5"/>
      <c r="B2241" s="12"/>
    </row>
    <row r="2242" spans="1:2" ht="15.75">
      <c r="A2242" s="5"/>
      <c r="B2242" s="12"/>
    </row>
    <row r="2243" spans="1:2" ht="15.75">
      <c r="A2243" s="5"/>
      <c r="B2243" s="12"/>
    </row>
    <row r="2244" spans="1:2" ht="15.75">
      <c r="A2244" s="5"/>
      <c r="B2244" s="12"/>
    </row>
    <row r="2245" spans="1:2" ht="15.75">
      <c r="A2245" s="5"/>
      <c r="B2245" s="12"/>
    </row>
    <row r="2246" spans="1:2" ht="15.75">
      <c r="A2246" s="5"/>
      <c r="B2246" s="12"/>
    </row>
    <row r="2247" spans="1:2" ht="15.75">
      <c r="A2247" s="5"/>
      <c r="B2247" s="12"/>
    </row>
    <row r="2248" spans="1:2" ht="15.75">
      <c r="A2248" s="5"/>
      <c r="B2248" s="12"/>
    </row>
    <row r="2249" spans="1:2" ht="15.75">
      <c r="A2249" s="5"/>
      <c r="B2249" s="12"/>
    </row>
    <row r="2250" spans="1:2" ht="15.75">
      <c r="A2250" s="5"/>
      <c r="B2250" s="12"/>
    </row>
    <row r="2251" spans="1:2" ht="15.75">
      <c r="A2251" s="5"/>
      <c r="B2251" s="12"/>
    </row>
    <row r="2252" spans="1:2" ht="15.75">
      <c r="A2252" s="5"/>
      <c r="B2252" s="12"/>
    </row>
    <row r="2253" spans="1:2" ht="15.75">
      <c r="A2253" s="5"/>
      <c r="B2253" s="12"/>
    </row>
    <row r="2254" spans="1:2" ht="15.75">
      <c r="A2254" s="5"/>
      <c r="B2254" s="12"/>
    </row>
    <row r="2255" spans="1:2" ht="15.75">
      <c r="A2255" s="5"/>
      <c r="B2255" s="12"/>
    </row>
    <row r="2256" spans="1:2" ht="15.75">
      <c r="A2256" s="5"/>
      <c r="B2256" s="12"/>
    </row>
    <row r="2257" spans="1:2" ht="15.75">
      <c r="A2257" s="5"/>
      <c r="B2257" s="12"/>
    </row>
    <row r="2258" spans="1:2" ht="15.75">
      <c r="A2258" s="5"/>
      <c r="B2258" s="12"/>
    </row>
    <row r="2259" spans="1:2" ht="15.75">
      <c r="A2259" s="5"/>
      <c r="B2259" s="12"/>
    </row>
    <row r="2260" spans="1:2" ht="15.75">
      <c r="A2260" s="5"/>
      <c r="B2260" s="12"/>
    </row>
    <row r="2261" spans="1:2" ht="15.75">
      <c r="A2261" s="5"/>
      <c r="B2261" s="12"/>
    </row>
    <row r="2262" spans="1:2" ht="15.75">
      <c r="A2262" s="5"/>
      <c r="B2262" s="12"/>
    </row>
    <row r="2263" spans="1:2" ht="15.75">
      <c r="A2263" s="5"/>
      <c r="B2263" s="12"/>
    </row>
    <row r="2264" spans="1:2" ht="15.75">
      <c r="A2264" s="5"/>
      <c r="B2264" s="12"/>
    </row>
    <row r="2265" spans="1:2" ht="15.75">
      <c r="A2265" s="5"/>
      <c r="B2265" s="12"/>
    </row>
    <row r="2266" spans="1:2" ht="15.75">
      <c r="A2266" s="5"/>
      <c r="B2266" s="12"/>
    </row>
    <row r="2267" spans="1:2" ht="15.75">
      <c r="A2267" s="5"/>
      <c r="B2267" s="12"/>
    </row>
    <row r="2268" spans="1:2" ht="15.75">
      <c r="A2268" s="5"/>
      <c r="B2268" s="12"/>
    </row>
    <row r="2269" spans="1:2" ht="15.75">
      <c r="A2269" s="5"/>
      <c r="B2269" s="12"/>
    </row>
    <row r="2270" spans="1:2" ht="15.75">
      <c r="A2270" s="5"/>
      <c r="B2270" s="12"/>
    </row>
    <row r="2271" spans="1:2" ht="15.75">
      <c r="A2271" s="5"/>
      <c r="B2271" s="12"/>
    </row>
    <row r="2272" spans="1:2" ht="15.75">
      <c r="A2272" s="5"/>
      <c r="B2272" s="12"/>
    </row>
    <row r="2273" spans="1:2" ht="15.75">
      <c r="A2273" s="5"/>
      <c r="B2273" s="12"/>
    </row>
    <row r="2274" spans="1:2" ht="15.75">
      <c r="A2274" s="5"/>
      <c r="B2274" s="12"/>
    </row>
    <row r="2275" spans="1:2" ht="15.75">
      <c r="A2275" s="5"/>
      <c r="B2275" s="12"/>
    </row>
    <row r="2276" spans="1:2" ht="15.75">
      <c r="A2276" s="5"/>
      <c r="B2276" s="12"/>
    </row>
    <row r="2277" spans="1:2" ht="15.75">
      <c r="A2277" s="5"/>
      <c r="B2277" s="12"/>
    </row>
    <row r="2278" spans="1:2" ht="15.75">
      <c r="A2278" s="5"/>
      <c r="B2278" s="12"/>
    </row>
    <row r="2279" spans="1:2" ht="15.75">
      <c r="A2279" s="5"/>
      <c r="B2279" s="12"/>
    </row>
    <row r="2280" spans="1:2" ht="15.75">
      <c r="A2280" s="5"/>
      <c r="B2280" s="12"/>
    </row>
    <row r="2281" spans="1:2" ht="15.75">
      <c r="A2281" s="5"/>
      <c r="B2281" s="12"/>
    </row>
    <row r="2282" spans="1:2" ht="15.75">
      <c r="A2282" s="5"/>
      <c r="B2282" s="12"/>
    </row>
    <row r="2283" spans="1:2" ht="15.75">
      <c r="A2283" s="5"/>
      <c r="B2283" s="12"/>
    </row>
    <row r="2284" spans="1:2" ht="15.75">
      <c r="A2284" s="5"/>
      <c r="B2284" s="12"/>
    </row>
    <row r="2285" spans="1:2" ht="15.75">
      <c r="A2285" s="5"/>
      <c r="B2285" s="12"/>
    </row>
    <row r="2286" spans="1:2" ht="15.75">
      <c r="A2286" s="5"/>
      <c r="B2286" s="12"/>
    </row>
    <row r="2287" spans="1:2" ht="15.75">
      <c r="A2287" s="5"/>
      <c r="B2287" s="12"/>
    </row>
    <row r="2288" spans="1:2" ht="15.75">
      <c r="A2288" s="5"/>
      <c r="B2288" s="12"/>
    </row>
    <row r="2289" spans="1:2" ht="15.75">
      <c r="A2289" s="5"/>
      <c r="B2289" s="12"/>
    </row>
    <row r="2290" spans="1:2" ht="15.75">
      <c r="A2290" s="5"/>
      <c r="B2290" s="12"/>
    </row>
    <row r="2291" spans="1:2" ht="15.75">
      <c r="A2291" s="5"/>
      <c r="B2291" s="12"/>
    </row>
    <row r="2292" spans="1:2" ht="15.75">
      <c r="A2292" s="5"/>
      <c r="B2292" s="12"/>
    </row>
    <row r="2293" spans="1:2" ht="15.75">
      <c r="A2293" s="5"/>
      <c r="B2293" s="12"/>
    </row>
    <row r="2294" spans="1:2" ht="15.75">
      <c r="A2294" s="5"/>
      <c r="B2294" s="12"/>
    </row>
    <row r="2295" spans="1:2" ht="15.75">
      <c r="A2295" s="5"/>
      <c r="B2295" s="12"/>
    </row>
    <row r="2296" spans="1:2" ht="15.75">
      <c r="A2296" s="5"/>
      <c r="B2296" s="12"/>
    </row>
    <row r="2297" spans="1:2" ht="15.75">
      <c r="A2297" s="5"/>
      <c r="B2297" s="12"/>
    </row>
    <row r="2298" spans="1:2" ht="15.75">
      <c r="A2298" s="5"/>
      <c r="B2298" s="12"/>
    </row>
    <row r="2299" spans="1:2" ht="15.75">
      <c r="A2299" s="5"/>
      <c r="B2299" s="12"/>
    </row>
    <row r="2300" spans="1:2" ht="15.75">
      <c r="A2300" s="5"/>
      <c r="B2300" s="12"/>
    </row>
    <row r="2301" spans="1:2" ht="15.75">
      <c r="A2301" s="5"/>
      <c r="B2301" s="12"/>
    </row>
    <row r="2302" spans="1:2" ht="15.75">
      <c r="A2302" s="5"/>
      <c r="B2302" s="12"/>
    </row>
    <row r="2303" spans="1:2" ht="15.75">
      <c r="A2303" s="5"/>
      <c r="B2303" s="12"/>
    </row>
    <row r="2304" spans="1:2" ht="15.75">
      <c r="A2304" s="5"/>
      <c r="B2304" s="12"/>
    </row>
    <row r="2305" spans="1:2" ht="15.75">
      <c r="A2305" s="5"/>
      <c r="B2305" s="12"/>
    </row>
    <row r="2306" spans="1:2" ht="15.75">
      <c r="A2306" s="5"/>
      <c r="B2306" s="12"/>
    </row>
    <row r="2307" spans="1:2" ht="15.75">
      <c r="A2307" s="5"/>
      <c r="B2307" s="12"/>
    </row>
    <row r="2308" spans="1:2" ht="15.75">
      <c r="A2308" s="5"/>
      <c r="B2308" s="12"/>
    </row>
    <row r="2309" spans="1:2" ht="15.75">
      <c r="A2309" s="5"/>
      <c r="B2309" s="12"/>
    </row>
    <row r="2310" spans="1:2" ht="15.75">
      <c r="A2310" s="5"/>
      <c r="B2310" s="12"/>
    </row>
    <row r="2311" spans="1:2" ht="15.75">
      <c r="A2311" s="5"/>
      <c r="B2311" s="12"/>
    </row>
    <row r="2312" spans="1:2" ht="15.75">
      <c r="A2312" s="5"/>
      <c r="B2312" s="12"/>
    </row>
    <row r="2313" spans="1:2" ht="15.75">
      <c r="A2313" s="5"/>
      <c r="B2313" s="12"/>
    </row>
    <row r="2314" spans="1:2" ht="15.75">
      <c r="A2314" s="5"/>
      <c r="B2314" s="12"/>
    </row>
    <row r="2315" spans="1:2" ht="15.75">
      <c r="A2315" s="5"/>
      <c r="B2315" s="12"/>
    </row>
    <row r="2316" spans="1:2" ht="15.75">
      <c r="A2316" s="5"/>
      <c r="B2316" s="12"/>
    </row>
    <row r="2317" spans="1:2" ht="15.75">
      <c r="A2317" s="5"/>
      <c r="B2317" s="12"/>
    </row>
    <row r="2318" spans="1:2" ht="15.75">
      <c r="A2318" s="5"/>
      <c r="B2318" s="12"/>
    </row>
    <row r="2319" spans="1:2" ht="15.75">
      <c r="A2319" s="5"/>
      <c r="B2319" s="12"/>
    </row>
    <row r="2320" spans="1:2" ht="15.75">
      <c r="A2320" s="5"/>
      <c r="B2320" s="12"/>
    </row>
    <row r="2321" spans="1:2" ht="15.75">
      <c r="A2321" s="5"/>
      <c r="B2321" s="12"/>
    </row>
    <row r="2322" spans="1:2" ht="15.75">
      <c r="A2322" s="5"/>
      <c r="B2322" s="12"/>
    </row>
    <row r="2323" spans="1:2" ht="15.75">
      <c r="A2323" s="5"/>
      <c r="B2323" s="12"/>
    </row>
    <row r="2324" spans="1:2" ht="15.75">
      <c r="A2324" s="5"/>
      <c r="B2324" s="12"/>
    </row>
    <row r="2325" spans="1:2" ht="15.75">
      <c r="A2325" s="5"/>
      <c r="B2325" s="12"/>
    </row>
    <row r="2326" spans="1:2" ht="15.75">
      <c r="A2326" s="5"/>
      <c r="B2326" s="12"/>
    </row>
    <row r="2327" spans="1:2" ht="15.75">
      <c r="A2327" s="5"/>
      <c r="B2327" s="12"/>
    </row>
    <row r="2328" spans="1:2" ht="15.75">
      <c r="A2328" s="5"/>
      <c r="B2328" s="12"/>
    </row>
    <row r="2329" spans="1:2" ht="15.75">
      <c r="A2329" s="5"/>
      <c r="B2329" s="12"/>
    </row>
    <row r="2330" spans="1:2" ht="15.75">
      <c r="A2330" s="5"/>
      <c r="B2330" s="12"/>
    </row>
    <row r="2331" spans="1:2" ht="15.75">
      <c r="A2331" s="5"/>
      <c r="B2331" s="12"/>
    </row>
    <row r="2332" spans="1:2" ht="15.75">
      <c r="A2332" s="5"/>
      <c r="B2332" s="12"/>
    </row>
    <row r="2333" spans="1:2" ht="15.75">
      <c r="A2333" s="5"/>
      <c r="B2333" s="12"/>
    </row>
    <row r="2334" spans="1:2" ht="15.75">
      <c r="A2334" s="5"/>
      <c r="B2334" s="12"/>
    </row>
    <row r="2335" spans="1:2" ht="15.75">
      <c r="A2335" s="5"/>
      <c r="B2335" s="12"/>
    </row>
    <row r="2336" spans="1:2" ht="15.75">
      <c r="A2336" s="5"/>
      <c r="B2336" s="12"/>
    </row>
    <row r="2337" spans="1:2" ht="15.75">
      <c r="A2337" s="5"/>
      <c r="B2337" s="12"/>
    </row>
    <row r="2338" spans="1:2" ht="15.75">
      <c r="A2338" s="5"/>
      <c r="B2338" s="12"/>
    </row>
    <row r="2339" spans="1:2" ht="15.75">
      <c r="A2339" s="5"/>
      <c r="B2339" s="12"/>
    </row>
    <row r="2340" spans="1:2" ht="15.75">
      <c r="A2340" s="5"/>
      <c r="B2340" s="12"/>
    </row>
    <row r="2341" spans="1:2" ht="15.75">
      <c r="A2341" s="5"/>
      <c r="B2341" s="12"/>
    </row>
    <row r="2342" spans="1:2" ht="15.75">
      <c r="A2342" s="5"/>
      <c r="B2342" s="12"/>
    </row>
    <row r="2343" spans="1:2" ht="15.75">
      <c r="A2343" s="5"/>
      <c r="B2343" s="12"/>
    </row>
    <row r="2344" spans="1:2" ht="15.75">
      <c r="A2344" s="5"/>
      <c r="B2344" s="12"/>
    </row>
    <row r="2345" spans="1:2" ht="15.75">
      <c r="A2345" s="5"/>
      <c r="B2345" s="12"/>
    </row>
    <row r="2346" spans="1:2" ht="15.75">
      <c r="A2346" s="5"/>
      <c r="B2346" s="12"/>
    </row>
    <row r="2347" spans="1:2" ht="15.75">
      <c r="A2347" s="5"/>
      <c r="B2347" s="12"/>
    </row>
    <row r="2348" spans="1:2" ht="15.75">
      <c r="A2348" s="5"/>
      <c r="B2348" s="12"/>
    </row>
    <row r="2349" spans="1:2" ht="15.75">
      <c r="A2349" s="5"/>
      <c r="B2349" s="12"/>
    </row>
    <row r="2350" spans="1:2" ht="15.75">
      <c r="A2350" s="5"/>
      <c r="B2350" s="12"/>
    </row>
    <row r="2351" spans="1:2" ht="15.75">
      <c r="A2351" s="5"/>
      <c r="B2351" s="12"/>
    </row>
    <row r="2352" spans="1:2" ht="15.75">
      <c r="A2352" s="5"/>
      <c r="B2352" s="12"/>
    </row>
    <row r="2353" spans="1:2" ht="15.75">
      <c r="A2353" s="5"/>
      <c r="B2353" s="12"/>
    </row>
    <row r="2354" spans="1:2" ht="15.75">
      <c r="A2354" s="5"/>
      <c r="B2354" s="12"/>
    </row>
    <row r="2355" spans="1:2" ht="15.75">
      <c r="A2355" s="5"/>
      <c r="B2355" s="12"/>
    </row>
    <row r="2356" spans="1:2" ht="15.75">
      <c r="A2356" s="5"/>
      <c r="B2356" s="12"/>
    </row>
    <row r="2357" spans="1:2" ht="15.75">
      <c r="A2357" s="5"/>
      <c r="B2357" s="12"/>
    </row>
    <row r="2358" spans="1:2" ht="15.75">
      <c r="A2358" s="5"/>
      <c r="B2358" s="12"/>
    </row>
    <row r="2359" spans="1:2" ht="15.75">
      <c r="A2359" s="5"/>
      <c r="B2359" s="12"/>
    </row>
    <row r="2360" spans="1:2" ht="15.75">
      <c r="A2360" s="5"/>
      <c r="B2360" s="12"/>
    </row>
    <row r="2361" spans="1:2" ht="15.75">
      <c r="A2361" s="5"/>
      <c r="B2361" s="12"/>
    </row>
    <row r="2362" spans="1:2" ht="15.75">
      <c r="A2362" s="5"/>
      <c r="B2362" s="12"/>
    </row>
    <row r="2363" spans="1:2" ht="15.75">
      <c r="A2363" s="5"/>
      <c r="B2363" s="12"/>
    </row>
    <row r="2364" spans="1:2" ht="15.75">
      <c r="A2364" s="5"/>
      <c r="B2364" s="12"/>
    </row>
    <row r="2365" spans="1:2" ht="15.75">
      <c r="A2365" s="5"/>
      <c r="B2365" s="12"/>
    </row>
    <row r="2366" spans="1:2" ht="15.75">
      <c r="A2366" s="5"/>
      <c r="B2366" s="12"/>
    </row>
    <row r="2367" spans="1:2" ht="15.75">
      <c r="A2367" s="5"/>
      <c r="B2367" s="12"/>
    </row>
    <row r="2368" spans="1:2" ht="15.75">
      <c r="A2368" s="5"/>
      <c r="B2368" s="12"/>
    </row>
    <row r="2369" spans="1:2" ht="15.75">
      <c r="A2369" s="5"/>
      <c r="B2369" s="12"/>
    </row>
    <row r="2370" spans="1:2" ht="15.75">
      <c r="A2370" s="5"/>
      <c r="B2370" s="12"/>
    </row>
    <row r="2371" spans="1:2" ht="15.75">
      <c r="A2371" s="5"/>
      <c r="B2371" s="12"/>
    </row>
    <row r="2372" spans="1:2" ht="15.75">
      <c r="A2372" s="5"/>
      <c r="B2372" s="12"/>
    </row>
    <row r="2373" spans="1:2" ht="15.75">
      <c r="A2373" s="5"/>
      <c r="B2373" s="12"/>
    </row>
    <row r="2374" spans="1:2" ht="15.75">
      <c r="A2374" s="5"/>
      <c r="B2374" s="12"/>
    </row>
    <row r="2375" spans="1:2" ht="15.75">
      <c r="A2375" s="5"/>
      <c r="B2375" s="12"/>
    </row>
    <row r="2376" spans="1:2" ht="15.75">
      <c r="A2376" s="5"/>
      <c r="B2376" s="12"/>
    </row>
    <row r="2377" spans="1:2" ht="15.75">
      <c r="A2377" s="5"/>
      <c r="B2377" s="12"/>
    </row>
    <row r="2378" spans="1:2" ht="15.75">
      <c r="A2378" s="5"/>
      <c r="B2378" s="12"/>
    </row>
    <row r="2379" spans="1:2" ht="15.75">
      <c r="A2379" s="5"/>
      <c r="B2379" s="12"/>
    </row>
    <row r="2380" spans="1:2" ht="15.75">
      <c r="A2380" s="5"/>
      <c r="B2380" s="12"/>
    </row>
    <row r="2381" spans="1:2" ht="15.75">
      <c r="A2381" s="5"/>
      <c r="B2381" s="12"/>
    </row>
    <row r="2382" spans="1:2" ht="15.75">
      <c r="A2382" s="5"/>
      <c r="B2382" s="12"/>
    </row>
    <row r="2383" spans="1:2" ht="15.75">
      <c r="A2383" s="5"/>
      <c r="B2383" s="12"/>
    </row>
    <row r="2384" spans="1:2" ht="15.75">
      <c r="A2384" s="5"/>
      <c r="B2384" s="12"/>
    </row>
    <row r="2385" spans="1:2" ht="15.75">
      <c r="A2385" s="5"/>
      <c r="B2385" s="12"/>
    </row>
    <row r="2386" spans="1:2" ht="15.75">
      <c r="A2386" s="5"/>
      <c r="B2386" s="12"/>
    </row>
    <row r="2387" spans="1:2" ht="15.75">
      <c r="A2387" s="5"/>
      <c r="B2387" s="12"/>
    </row>
    <row r="2388" spans="1:2" ht="15.75">
      <c r="A2388" s="5"/>
      <c r="B2388" s="12"/>
    </row>
    <row r="2389" spans="1:2" ht="15.75">
      <c r="A2389" s="5"/>
      <c r="B2389" s="12"/>
    </row>
    <row r="2390" spans="1:2" ht="15.75">
      <c r="A2390" s="5"/>
      <c r="B2390" s="12"/>
    </row>
    <row r="2391" spans="1:2" ht="15.75">
      <c r="A2391" s="5"/>
      <c r="B2391" s="12"/>
    </row>
    <row r="2392" spans="1:2" ht="15.75">
      <c r="A2392" s="5"/>
      <c r="B2392" s="12"/>
    </row>
    <row r="2393" spans="1:2" ht="15.75">
      <c r="A2393" s="5"/>
      <c r="B2393" s="12"/>
    </row>
    <row r="2394" spans="1:2" ht="15.75">
      <c r="A2394" s="5"/>
      <c r="B2394" s="12"/>
    </row>
    <row r="2395" spans="1:2" ht="15.75">
      <c r="A2395" s="5"/>
      <c r="B2395" s="12"/>
    </row>
    <row r="2396" spans="1:2" ht="15.75">
      <c r="A2396" s="5"/>
      <c r="B2396" s="12"/>
    </row>
    <row r="2397" spans="1:2" ht="15.75">
      <c r="A2397" s="5"/>
      <c r="B2397" s="12"/>
    </row>
    <row r="2398" spans="1:2" ht="15.75">
      <c r="A2398" s="5"/>
      <c r="B2398" s="12"/>
    </row>
    <row r="2399" spans="1:2" ht="15.75">
      <c r="A2399" s="5"/>
      <c r="B2399" s="12"/>
    </row>
    <row r="2400" spans="1:2" ht="15.75">
      <c r="A2400" s="5"/>
      <c r="B2400" s="12"/>
    </row>
    <row r="2401" spans="1:2" ht="15.75">
      <c r="A2401" s="5"/>
      <c r="B2401" s="12"/>
    </row>
    <row r="2402" spans="1:2" ht="15.75">
      <c r="A2402" s="5"/>
      <c r="B2402" s="12"/>
    </row>
    <row r="2403" spans="1:2" ht="15.75">
      <c r="A2403" s="5"/>
      <c r="B2403" s="12"/>
    </row>
    <row r="2404" spans="1:2" ht="15.75">
      <c r="A2404" s="5"/>
      <c r="B2404" s="12"/>
    </row>
    <row r="2405" spans="1:2" ht="15.75">
      <c r="A2405" s="5"/>
      <c r="B2405" s="12"/>
    </row>
    <row r="2406" spans="1:2" ht="15.75">
      <c r="A2406" s="5"/>
      <c r="B2406" s="12"/>
    </row>
    <row r="2407" spans="1:2" ht="15.75">
      <c r="A2407" s="5"/>
      <c r="B2407" s="12"/>
    </row>
    <row r="2408" spans="1:2" ht="15.75">
      <c r="A2408" s="5"/>
      <c r="B2408" s="12"/>
    </row>
    <row r="2409" spans="1:2" ht="15.75">
      <c r="A2409" s="5"/>
      <c r="B2409" s="12"/>
    </row>
    <row r="2410" spans="1:2" ht="15.75">
      <c r="A2410" s="5"/>
      <c r="B2410" s="12"/>
    </row>
    <row r="2411" spans="1:2" ht="15.75">
      <c r="A2411" s="5"/>
      <c r="B2411" s="12"/>
    </row>
    <row r="2412" spans="1:2" ht="15.75">
      <c r="A2412" s="5"/>
      <c r="B2412" s="12"/>
    </row>
    <row r="2413" spans="1:2" ht="15.75">
      <c r="A2413" s="5"/>
      <c r="B2413" s="12"/>
    </row>
    <row r="2414" spans="1:2" ht="15.75">
      <c r="A2414" s="5"/>
      <c r="B2414" s="12"/>
    </row>
    <row r="2415" spans="1:2" ht="15.75">
      <c r="A2415" s="5"/>
      <c r="B2415" s="12"/>
    </row>
    <row r="2416" spans="1:2" ht="15.75">
      <c r="A2416" s="5"/>
      <c r="B2416" s="12"/>
    </row>
    <row r="2417" spans="1:2" ht="15.75">
      <c r="A2417" s="5"/>
      <c r="B2417" s="12"/>
    </row>
    <row r="2418" spans="1:2" ht="15.75">
      <c r="A2418" s="5"/>
      <c r="B2418" s="12"/>
    </row>
    <row r="2419" spans="1:2" ht="15.75">
      <c r="A2419" s="5"/>
      <c r="B2419" s="12"/>
    </row>
    <row r="2420" spans="1:2" ht="15.75">
      <c r="A2420" s="5"/>
      <c r="B2420" s="12"/>
    </row>
    <row r="2421" spans="1:2" ht="15.75">
      <c r="A2421" s="5"/>
      <c r="B2421" s="12"/>
    </row>
    <row r="2422" spans="1:2" ht="15.75">
      <c r="A2422" s="5"/>
      <c r="B2422" s="12"/>
    </row>
    <row r="2423" spans="1:2" ht="15.75">
      <c r="A2423" s="5"/>
      <c r="B2423" s="12"/>
    </row>
    <row r="2424" spans="1:2" ht="15.75">
      <c r="A2424" s="5"/>
      <c r="B2424" s="12"/>
    </row>
    <row r="2425" spans="1:2" ht="15.75">
      <c r="A2425" s="5"/>
      <c r="B2425" s="12"/>
    </row>
    <row r="2426" spans="1:2" ht="15.75">
      <c r="A2426" s="5"/>
      <c r="B2426" s="12"/>
    </row>
    <row r="2427" spans="1:2" ht="15.75">
      <c r="A2427" s="5"/>
      <c r="B2427" s="12"/>
    </row>
    <row r="2428" spans="1:2" ht="15.75">
      <c r="A2428" s="5"/>
      <c r="B2428" s="12"/>
    </row>
    <row r="2429" spans="1:2" ht="15.75">
      <c r="A2429" s="5"/>
      <c r="B2429" s="12"/>
    </row>
    <row r="2430" spans="1:2" ht="15.75">
      <c r="A2430" s="5"/>
      <c r="B2430" s="12"/>
    </row>
    <row r="2431" spans="1:2" ht="15.75">
      <c r="A2431" s="5"/>
      <c r="B2431" s="12"/>
    </row>
    <row r="2432" spans="1:2" ht="15.75">
      <c r="A2432" s="5"/>
      <c r="B2432" s="12"/>
    </row>
    <row r="2433" spans="1:2" ht="15.75">
      <c r="A2433" s="5"/>
      <c r="B2433" s="12"/>
    </row>
    <row r="2434" spans="1:2" ht="15.75">
      <c r="A2434" s="5"/>
      <c r="B2434" s="12"/>
    </row>
    <row r="2435" spans="1:2" ht="15.75">
      <c r="A2435" s="5"/>
      <c r="B2435" s="12"/>
    </row>
    <row r="2436" spans="1:2" ht="15.75">
      <c r="A2436" s="5"/>
      <c r="B2436" s="12"/>
    </row>
    <row r="2437" spans="1:2" ht="15.75">
      <c r="A2437" s="5"/>
      <c r="B2437" s="12"/>
    </row>
    <row r="2438" spans="1:2" ht="15.75">
      <c r="A2438" s="5"/>
      <c r="B2438" s="12"/>
    </row>
    <row r="2439" spans="1:2" ht="15.75">
      <c r="A2439" s="5"/>
      <c r="B2439" s="12"/>
    </row>
    <row r="2440" spans="1:2" ht="15.75">
      <c r="A2440" s="5"/>
      <c r="B2440" s="12"/>
    </row>
    <row r="2441" spans="1:2" ht="15.75">
      <c r="A2441" s="5"/>
      <c r="B2441" s="12"/>
    </row>
    <row r="2442" spans="1:2" ht="15.75">
      <c r="A2442" s="5"/>
      <c r="B2442" s="12"/>
    </row>
    <row r="2443" spans="1:2" ht="15.75">
      <c r="A2443" s="5"/>
      <c r="B2443" s="12"/>
    </row>
    <row r="2444" spans="1:2" ht="15.75">
      <c r="A2444" s="5"/>
      <c r="B2444" s="12"/>
    </row>
    <row r="2445" spans="1:2" ht="15.75">
      <c r="A2445" s="5"/>
      <c r="B2445" s="12"/>
    </row>
    <row r="2446" spans="1:2" ht="15.75">
      <c r="A2446" s="5"/>
      <c r="B2446" s="12"/>
    </row>
    <row r="2447" spans="1:2" ht="15.75">
      <c r="A2447" s="5"/>
      <c r="B2447" s="12"/>
    </row>
    <row r="2448" spans="1:2" ht="15.75">
      <c r="A2448" s="5"/>
      <c r="B2448" s="12"/>
    </row>
    <row r="2449" spans="1:2" ht="15.75">
      <c r="A2449" s="5"/>
      <c r="B2449" s="12"/>
    </row>
    <row r="2450" spans="1:2" ht="15.75">
      <c r="A2450" s="5"/>
      <c r="B2450" s="12"/>
    </row>
    <row r="2451" spans="1:2" ht="15.75">
      <c r="A2451" s="5"/>
      <c r="B2451" s="12"/>
    </row>
    <row r="2452" spans="1:2" ht="15.75">
      <c r="A2452" s="5"/>
      <c r="B2452" s="12"/>
    </row>
    <row r="2453" spans="1:2" ht="15.75">
      <c r="A2453" s="5"/>
      <c r="B2453" s="12"/>
    </row>
    <row r="2454" spans="1:2" ht="15.75">
      <c r="A2454" s="5"/>
      <c r="B2454" s="12"/>
    </row>
    <row r="2455" spans="1:2" ht="15.75">
      <c r="A2455" s="5"/>
      <c r="B2455" s="12"/>
    </row>
    <row r="2456" spans="1:2" ht="15.75">
      <c r="A2456" s="5"/>
      <c r="B2456" s="12"/>
    </row>
    <row r="2457" spans="1:2" ht="15.75">
      <c r="A2457" s="5"/>
      <c r="B2457" s="12"/>
    </row>
    <row r="2458" spans="1:2" ht="15.75">
      <c r="A2458" s="5"/>
      <c r="B2458" s="12"/>
    </row>
    <row r="2459" spans="1:2" ht="15.75">
      <c r="A2459" s="5"/>
      <c r="B2459" s="12"/>
    </row>
    <row r="2460" spans="1:2" ht="15.75">
      <c r="A2460" s="5"/>
      <c r="B2460" s="12"/>
    </row>
    <row r="2461" spans="1:2" ht="15.75">
      <c r="A2461" s="5"/>
      <c r="B2461" s="12"/>
    </row>
    <row r="2462" spans="1:2" ht="15.75">
      <c r="A2462" s="5"/>
      <c r="B2462" s="12"/>
    </row>
    <row r="2463" spans="1:2" ht="15.75">
      <c r="A2463" s="5"/>
      <c r="B2463" s="12"/>
    </row>
    <row r="2464" spans="1:2" ht="15.75">
      <c r="A2464" s="5"/>
      <c r="B2464" s="12"/>
    </row>
    <row r="2465" spans="1:2" ht="15.75">
      <c r="A2465" s="5"/>
      <c r="B2465" s="12"/>
    </row>
    <row r="2466" spans="1:2" ht="15.75">
      <c r="A2466" s="5"/>
      <c r="B2466" s="12"/>
    </row>
    <row r="2467" spans="1:2" ht="15.75">
      <c r="A2467" s="5"/>
      <c r="B2467" s="12"/>
    </row>
    <row r="2468" spans="1:2" ht="15.75">
      <c r="A2468" s="5"/>
      <c r="B2468" s="12"/>
    </row>
    <row r="2469" spans="1:2" ht="15.75">
      <c r="A2469" s="5"/>
      <c r="B2469" s="12"/>
    </row>
    <row r="2470" spans="1:2" ht="15.75">
      <c r="A2470" s="5"/>
      <c r="B2470" s="12"/>
    </row>
    <row r="2471" spans="1:2" ht="15.75">
      <c r="A2471" s="5"/>
      <c r="B2471" s="12"/>
    </row>
    <row r="2472" spans="1:2" ht="15.75">
      <c r="A2472" s="5"/>
      <c r="B2472" s="12"/>
    </row>
    <row r="2473" spans="1:2" ht="15.75">
      <c r="A2473" s="5"/>
      <c r="B2473" s="12"/>
    </row>
    <row r="2474" spans="1:2" ht="15.75">
      <c r="A2474" s="5"/>
      <c r="B2474" s="12"/>
    </row>
    <row r="2475" spans="1:2" ht="15.75">
      <c r="A2475" s="5"/>
      <c r="B2475" s="12"/>
    </row>
    <row r="2476" spans="1:2" ht="15.75">
      <c r="A2476" s="5"/>
      <c r="B2476" s="12"/>
    </row>
    <row r="2477" spans="1:2" ht="15.75">
      <c r="A2477" s="5"/>
      <c r="B2477" s="12"/>
    </row>
    <row r="2478" spans="1:2" ht="15.75">
      <c r="A2478" s="5"/>
      <c r="B2478" s="12"/>
    </row>
    <row r="2479" spans="1:2" ht="15.75">
      <c r="A2479" s="5"/>
      <c r="B2479" s="12"/>
    </row>
    <row r="2480" spans="1:2" ht="15.75">
      <c r="A2480" s="5"/>
      <c r="B2480" s="12"/>
    </row>
    <row r="2481" spans="1:2" ht="15.75">
      <c r="A2481" s="5"/>
      <c r="B2481" s="12"/>
    </row>
    <row r="2482" spans="1:2" ht="15.75">
      <c r="A2482" s="5"/>
      <c r="B2482" s="12"/>
    </row>
    <row r="2483" spans="1:2" ht="15.75">
      <c r="A2483" s="5"/>
      <c r="B2483" s="12"/>
    </row>
    <row r="2484" spans="1:2" ht="15.75">
      <c r="A2484" s="5"/>
      <c r="B2484" s="12"/>
    </row>
    <row r="2485" spans="1:2" ht="15.75">
      <c r="A2485" s="5"/>
      <c r="B2485" s="12"/>
    </row>
    <row r="2486" spans="1:2" ht="15.75">
      <c r="A2486" s="5"/>
      <c r="B2486" s="12"/>
    </row>
    <row r="2487" spans="1:2" ht="15.75">
      <c r="A2487" s="5"/>
      <c r="B2487" s="12"/>
    </row>
    <row r="2488" spans="1:2" ht="15.75">
      <c r="A2488" s="5"/>
      <c r="B2488" s="12"/>
    </row>
    <row r="2489" spans="1:2" ht="15.75">
      <c r="A2489" s="5"/>
      <c r="B2489" s="12"/>
    </row>
    <row r="2490" spans="1:2" ht="15.75">
      <c r="A2490" s="5"/>
      <c r="B2490" s="12"/>
    </row>
    <row r="2491" spans="1:2" ht="15.75">
      <c r="A2491" s="5"/>
      <c r="B2491" s="12"/>
    </row>
    <row r="2492" spans="1:2" ht="15.75">
      <c r="A2492" s="5"/>
      <c r="B2492" s="12"/>
    </row>
    <row r="2493" spans="1:2" ht="15.75">
      <c r="A2493" s="5"/>
      <c r="B2493" s="12"/>
    </row>
    <row r="2494" spans="1:2" ht="15.75">
      <c r="A2494" s="5"/>
      <c r="B2494" s="12"/>
    </row>
  </sheetData>
  <conditionalFormatting sqref="A1605:D1605">
    <cfRule type="expression" priority="167">
      <formula>#REF!=""</formula>
    </cfRule>
    <cfRule type="expression" dxfId="107" priority="168">
      <formula>#REF!="Add"</formula>
    </cfRule>
    <cfRule type="expression" dxfId="106" priority="169">
      <formula>#REF!="Remove"</formula>
    </cfRule>
    <cfRule type="expression" dxfId="105" priority="170">
      <formula>#REF!="Change"</formula>
    </cfRule>
  </conditionalFormatting>
  <conditionalFormatting sqref="A1605:D1605">
    <cfRule type="expression" priority="163">
      <formula>#REF!=""</formula>
    </cfRule>
    <cfRule type="expression" dxfId="104" priority="164">
      <formula>#REF!="Add"</formula>
    </cfRule>
    <cfRule type="expression" dxfId="103" priority="165">
      <formula>#REF!="Delete"</formula>
    </cfRule>
    <cfRule type="expression" dxfId="102" priority="166">
      <formula>#REF!="Change"</formula>
    </cfRule>
  </conditionalFormatting>
  <conditionalFormatting sqref="A1605:D1605">
    <cfRule type="expression" dxfId="101" priority="171">
      <formula>#REF!="Delete"</formula>
    </cfRule>
    <cfRule type="expression" dxfId="100" priority="172">
      <formula>#REF!="Add"</formula>
    </cfRule>
    <cfRule type="expression" dxfId="99" priority="173">
      <formula>#REF!="Change"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Q46"/>
  <sheetViews>
    <sheetView showGridLines="0" workbookViewId="0">
      <pane xSplit="1" ySplit="2" topLeftCell="B3" activePane="bottomRight" state="frozenSplit"/>
      <selection pane="topRight"/>
      <selection pane="bottomLeft"/>
      <selection pane="bottomRight" activeCell="B11" sqref="B11"/>
    </sheetView>
  </sheetViews>
  <sheetFormatPr defaultColWidth="12.19921875" defaultRowHeight="18" customHeight="1"/>
  <cols>
    <col min="1" max="1" width="0.19921875" style="2" customWidth="1"/>
    <col min="2" max="2" width="44.5" style="2" customWidth="1"/>
    <col min="3" max="3" width="17.796875" style="2" customWidth="1"/>
    <col min="4" max="4" width="19.8984375" style="2" bestFit="1" customWidth="1"/>
    <col min="5" max="251" width="12.19921875" style="2" customWidth="1"/>
  </cols>
  <sheetData>
    <row r="1" spans="2:4" ht="1.9" customHeight="1" thickBot="1"/>
    <row r="2" spans="2:4" ht="28.5" customHeight="1" thickBot="1">
      <c r="B2" s="50" t="s">
        <v>985</v>
      </c>
      <c r="C2" s="54" t="s">
        <v>986</v>
      </c>
      <c r="D2" s="55" t="s">
        <v>987</v>
      </c>
    </row>
    <row r="3" spans="2:4" ht="20.65" customHeight="1" thickBot="1">
      <c r="B3" s="51" t="s">
        <v>988</v>
      </c>
      <c r="C3" s="52">
        <v>0.9</v>
      </c>
      <c r="D3" s="53">
        <v>112</v>
      </c>
    </row>
    <row r="4" spans="2:4" ht="20.25" customHeight="1" thickBot="1">
      <c r="B4" s="51" t="s">
        <v>989</v>
      </c>
      <c r="C4" s="52">
        <v>0.5</v>
      </c>
      <c r="D4" s="53">
        <v>112</v>
      </c>
    </row>
    <row r="5" spans="2:4" ht="20.25" customHeight="1" thickBot="1">
      <c r="B5" s="51" t="s">
        <v>990</v>
      </c>
      <c r="C5" s="52">
        <v>3</v>
      </c>
      <c r="D5" s="53">
        <v>50</v>
      </c>
    </row>
    <row r="6" spans="2:4" ht="20.25" customHeight="1" thickBot="1">
      <c r="B6" s="51" t="s">
        <v>991</v>
      </c>
      <c r="C6" s="52">
        <v>9</v>
      </c>
      <c r="D6" s="53" t="s">
        <v>992</v>
      </c>
    </row>
    <row r="7" spans="2:4" ht="20.25" customHeight="1" thickBot="1">
      <c r="B7" s="51" t="s">
        <v>993</v>
      </c>
      <c r="C7" s="52">
        <v>0.6</v>
      </c>
      <c r="D7" s="53">
        <v>72</v>
      </c>
    </row>
    <row r="8" spans="2:4" ht="20.25" customHeight="1" thickBot="1">
      <c r="B8" s="51" t="s">
        <v>994</v>
      </c>
      <c r="C8" s="52">
        <v>10.25</v>
      </c>
      <c r="D8" s="53">
        <v>104</v>
      </c>
    </row>
    <row r="9" spans="2:4" ht="20.25" customHeight="1" thickBot="1">
      <c r="B9" s="51" t="s">
        <v>995</v>
      </c>
      <c r="C9" s="52">
        <v>0.25</v>
      </c>
      <c r="D9" s="53" t="s">
        <v>996</v>
      </c>
    </row>
    <row r="10" spans="2:4" ht="18" customHeight="1" thickBot="1">
      <c r="B10" s="51" t="s">
        <v>997</v>
      </c>
      <c r="C10" s="52">
        <v>8.58</v>
      </c>
      <c r="D10" s="53">
        <v>118</v>
      </c>
    </row>
    <row r="11" spans="2:4" ht="18" customHeight="1" thickBot="1">
      <c r="B11" s="51" t="s">
        <v>998</v>
      </c>
      <c r="C11" s="52">
        <v>5.75</v>
      </c>
      <c r="D11" s="53">
        <v>125</v>
      </c>
    </row>
    <row r="12" spans="2:4" ht="18" customHeight="1" thickBot="1">
      <c r="B12" s="51" t="s">
        <v>999</v>
      </c>
      <c r="C12" s="52">
        <v>2</v>
      </c>
      <c r="D12" s="53">
        <v>125</v>
      </c>
    </row>
    <row r="13" spans="2:4" ht="18" customHeight="1" thickBot="1">
      <c r="B13" s="51" t="s">
        <v>1000</v>
      </c>
      <c r="C13" s="52">
        <v>11</v>
      </c>
      <c r="D13" s="53">
        <v>125</v>
      </c>
    </row>
    <row r="14" spans="2:4" ht="18" customHeight="1" thickBot="1">
      <c r="B14" s="51" t="s">
        <v>1001</v>
      </c>
      <c r="C14" s="52">
        <v>7.1</v>
      </c>
      <c r="D14" s="53">
        <v>125</v>
      </c>
    </row>
    <row r="15" spans="2:4" ht="18" customHeight="1" thickBot="1">
      <c r="B15" s="51" t="s">
        <v>1002</v>
      </c>
      <c r="C15" s="52">
        <v>9</v>
      </c>
      <c r="D15" s="53">
        <v>120</v>
      </c>
    </row>
    <row r="16" spans="2:4" ht="18" customHeight="1" thickBot="1">
      <c r="B16" s="51" t="s">
        <v>1003</v>
      </c>
      <c r="C16" s="52">
        <v>10</v>
      </c>
      <c r="D16" s="53">
        <v>116</v>
      </c>
    </row>
    <row r="17" spans="2:4" ht="18" customHeight="1" thickBot="1">
      <c r="B17" s="51" t="s">
        <v>1004</v>
      </c>
      <c r="C17" s="52">
        <v>4.33</v>
      </c>
      <c r="D17" s="53">
        <v>118</v>
      </c>
    </row>
    <row r="18" spans="2:4" ht="18" customHeight="1" thickBot="1">
      <c r="B18" s="51" t="s">
        <v>1005</v>
      </c>
      <c r="C18" s="52">
        <v>9.1999999999999993</v>
      </c>
      <c r="D18" s="53">
        <v>120</v>
      </c>
    </row>
    <row r="19" spans="2:4" ht="18" customHeight="1" thickBot="1">
      <c r="B19" s="51" t="s">
        <v>1006</v>
      </c>
      <c r="C19" s="52">
        <v>1.24</v>
      </c>
      <c r="D19" s="53">
        <v>120</v>
      </c>
    </row>
    <row r="20" spans="2:4" ht="18" customHeight="1" thickBot="1">
      <c r="B20" s="51" t="s">
        <v>1007</v>
      </c>
      <c r="C20" s="52">
        <v>1.3</v>
      </c>
      <c r="D20" s="53">
        <v>60</v>
      </c>
    </row>
    <row r="21" spans="2:4" ht="18" customHeight="1" thickBot="1">
      <c r="B21" s="51" t="s">
        <v>1008</v>
      </c>
      <c r="C21" s="52">
        <v>6</v>
      </c>
      <c r="D21" s="53">
        <v>100</v>
      </c>
    </row>
    <row r="22" spans="2:4" ht="18" customHeight="1" thickBot="1">
      <c r="B22" s="51" t="s">
        <v>1009</v>
      </c>
      <c r="C22" s="52">
        <v>4.25</v>
      </c>
      <c r="D22" s="53">
        <v>130</v>
      </c>
    </row>
    <row r="23" spans="2:4" ht="18" customHeight="1" thickBot="1">
      <c r="B23" s="49" t="s">
        <v>1010</v>
      </c>
      <c r="C23" s="56">
        <v>1</v>
      </c>
      <c r="D23" s="57" t="s">
        <v>1011</v>
      </c>
    </row>
    <row r="24" spans="2:4" ht="18" customHeight="1" thickBot="1">
      <c r="B24" s="49" t="s">
        <v>1012</v>
      </c>
      <c r="C24" s="56">
        <v>6</v>
      </c>
      <c r="D24" s="57" t="s">
        <v>1013</v>
      </c>
    </row>
    <row r="25" spans="2:4" ht="18" customHeight="1">
      <c r="B25" s="235"/>
      <c r="C25" s="236"/>
      <c r="D25" s="237"/>
    </row>
    <row r="26" spans="2:4" ht="18" customHeight="1">
      <c r="B26" s="238"/>
      <c r="C26" s="239"/>
      <c r="D26" s="240"/>
    </row>
    <row r="27" spans="2:4" ht="18" customHeight="1">
      <c r="B27" s="238"/>
      <c r="C27" s="239"/>
      <c r="D27" s="240"/>
    </row>
    <row r="28" spans="2:4" ht="18" customHeight="1">
      <c r="B28" s="238"/>
      <c r="C28" s="239"/>
      <c r="D28" s="240"/>
    </row>
    <row r="29" spans="2:4" ht="18" customHeight="1">
      <c r="B29" s="238"/>
      <c r="C29" s="239"/>
      <c r="D29" s="240"/>
    </row>
    <row r="30" spans="2:4" ht="18" customHeight="1">
      <c r="B30" s="238"/>
      <c r="C30" s="239"/>
      <c r="D30" s="240"/>
    </row>
    <row r="31" spans="2:4" ht="18" customHeight="1">
      <c r="B31" s="238"/>
      <c r="C31" s="239"/>
      <c r="D31" s="240"/>
    </row>
    <row r="32" spans="2:4" ht="18" customHeight="1">
      <c r="B32" s="238"/>
      <c r="C32" s="239"/>
      <c r="D32" s="240"/>
    </row>
    <row r="33" spans="2:4" ht="18" customHeight="1">
      <c r="B33" s="238"/>
      <c r="C33" s="239"/>
      <c r="D33" s="240"/>
    </row>
    <row r="34" spans="2:4" ht="18" customHeight="1">
      <c r="B34" s="238"/>
      <c r="C34" s="239"/>
      <c r="D34" s="240"/>
    </row>
    <row r="35" spans="2:4" ht="18" customHeight="1">
      <c r="B35" s="238"/>
      <c r="C35" s="239"/>
      <c r="D35" s="240"/>
    </row>
    <row r="36" spans="2:4" ht="18" customHeight="1">
      <c r="B36" s="238"/>
      <c r="C36" s="239"/>
      <c r="D36" s="240"/>
    </row>
    <row r="37" spans="2:4" ht="18" customHeight="1">
      <c r="B37" s="238"/>
      <c r="C37" s="239"/>
      <c r="D37" s="240"/>
    </row>
    <row r="38" spans="2:4" ht="18" customHeight="1">
      <c r="B38" s="238"/>
      <c r="C38" s="239"/>
      <c r="D38" s="240"/>
    </row>
    <row r="39" spans="2:4" ht="18" customHeight="1">
      <c r="B39" s="238"/>
      <c r="C39" s="239"/>
      <c r="D39" s="240"/>
    </row>
    <row r="40" spans="2:4" ht="18" customHeight="1">
      <c r="B40" s="238"/>
      <c r="C40" s="239"/>
      <c r="D40" s="240"/>
    </row>
    <row r="41" spans="2:4" ht="18" customHeight="1">
      <c r="B41" s="238"/>
      <c r="C41" s="239"/>
      <c r="D41" s="240"/>
    </row>
    <row r="42" spans="2:4" ht="18" customHeight="1">
      <c r="B42" s="238"/>
      <c r="C42" s="239"/>
      <c r="D42" s="240"/>
    </row>
    <row r="43" spans="2:4" ht="18" customHeight="1">
      <c r="B43" s="238"/>
      <c r="C43" s="239"/>
      <c r="D43" s="240"/>
    </row>
    <row r="44" spans="2:4" ht="18" customHeight="1">
      <c r="B44" s="238"/>
      <c r="C44" s="239"/>
      <c r="D44" s="240"/>
    </row>
    <row r="45" spans="2:4" ht="18" customHeight="1">
      <c r="B45" s="238"/>
      <c r="C45" s="239"/>
      <c r="D45" s="240"/>
    </row>
    <row r="46" spans="2:4" ht="18" customHeight="1">
      <c r="B46" s="238"/>
      <c r="C46" s="239"/>
      <c r="D46" s="240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VOTTO VINES IMPORTING</vt:lpstr>
      <vt:lpstr>SLPL</vt:lpstr>
      <vt:lpstr>TRAVELING VINES</vt:lpstr>
      <vt:lpstr>Mary</vt:lpstr>
      <vt:lpstr>DM SELECTIONS</vt:lpstr>
      <vt:lpstr>MHW</vt:lpstr>
      <vt:lpstr>Lataste</vt:lpstr>
      <vt:lpstr>WINE DIRECT</vt:lpstr>
      <vt:lpstr>SPANISH ARTISAN W&amp;S GROUP</vt:lpstr>
      <vt:lpstr>FRENCHLIBATION</vt:lpstr>
      <vt:lpstr>GOLDEN VINES</vt:lpstr>
      <vt:lpstr>HB WINE MERCHANTS</vt:lpstr>
      <vt:lpstr>Vinotas</vt:lpstr>
      <vt:lpstr>HPS </vt:lpstr>
      <vt:lpstr>WB Imports</vt:lpstr>
      <vt:lpstr>Shiverick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16086</cp:lastModifiedBy>
  <cp:revision/>
  <dcterms:created xsi:type="dcterms:W3CDTF">2015-10-13T00:46:24Z</dcterms:created>
  <dcterms:modified xsi:type="dcterms:W3CDTF">2021-01-15T22:14:31Z</dcterms:modified>
  <cp:category/>
  <cp:contentStatus/>
</cp:coreProperties>
</file>